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საშტატო" sheetId="5" r:id="rId1"/>
  </sheets>
  <definedNames>
    <definedName name="_xlnm._FilterDatabase" localSheetId="0" hidden="1">საშტატო!$A$2:$H$217</definedName>
    <definedName name="_xlnm.Print_Area" localSheetId="0">საშტატო!$A$1:$Q$217</definedName>
    <definedName name="_xlnm.Print_Titles" localSheetId="0">საშტატო!$2:$2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4" i="5" l="1"/>
  <c r="Q4" i="5"/>
  <c r="P5" i="5"/>
  <c r="Q5" i="5"/>
  <c r="P6" i="5"/>
  <c r="Q6" i="5"/>
  <c r="P7" i="5"/>
  <c r="Q7" i="5"/>
  <c r="P8" i="5"/>
  <c r="Q8" i="5"/>
  <c r="P9" i="5"/>
  <c r="Q9" i="5"/>
  <c r="P10" i="5"/>
  <c r="Q10" i="5"/>
  <c r="P11" i="5"/>
  <c r="Q11" i="5"/>
  <c r="P12" i="5"/>
  <c r="Q12" i="5"/>
  <c r="P13" i="5"/>
  <c r="Q13" i="5"/>
  <c r="P14" i="5"/>
  <c r="Q14" i="5"/>
  <c r="P15" i="5"/>
  <c r="Q15" i="5"/>
  <c r="P16" i="5"/>
  <c r="Q16" i="5"/>
  <c r="P17" i="5"/>
  <c r="Q17" i="5"/>
  <c r="P18" i="5"/>
  <c r="Q18" i="5"/>
  <c r="P19" i="5"/>
  <c r="Q19" i="5"/>
  <c r="P20" i="5"/>
  <c r="Q20" i="5"/>
  <c r="P21" i="5"/>
  <c r="Q21" i="5"/>
  <c r="P22" i="5"/>
  <c r="Q22" i="5"/>
  <c r="P23" i="5"/>
  <c r="Q23" i="5"/>
  <c r="P24" i="5"/>
  <c r="Q24" i="5"/>
  <c r="P25" i="5"/>
  <c r="Q25" i="5"/>
  <c r="P26" i="5"/>
  <c r="Q26" i="5"/>
  <c r="P27" i="5"/>
  <c r="Q27" i="5"/>
  <c r="P28" i="5"/>
  <c r="Q28" i="5"/>
  <c r="P29" i="5"/>
  <c r="Q29" i="5"/>
  <c r="P30" i="5"/>
  <c r="Q30" i="5"/>
  <c r="P31" i="5"/>
  <c r="Q31" i="5"/>
  <c r="P32" i="5"/>
  <c r="Q32" i="5"/>
  <c r="P33" i="5"/>
  <c r="Q33" i="5"/>
  <c r="P34" i="5"/>
  <c r="Q34" i="5"/>
  <c r="P35" i="5"/>
  <c r="Q35" i="5"/>
  <c r="P36" i="5"/>
  <c r="Q36" i="5"/>
  <c r="P37" i="5"/>
  <c r="Q37" i="5"/>
  <c r="P38" i="5"/>
  <c r="Q38" i="5"/>
  <c r="P39" i="5"/>
  <c r="Q39" i="5"/>
  <c r="P40" i="5"/>
  <c r="Q40" i="5"/>
  <c r="P41" i="5"/>
  <c r="Q41" i="5"/>
  <c r="P42" i="5"/>
  <c r="Q42" i="5"/>
  <c r="P43" i="5"/>
  <c r="Q43" i="5"/>
  <c r="P44" i="5"/>
  <c r="Q44" i="5"/>
  <c r="P45" i="5"/>
  <c r="Q45" i="5"/>
  <c r="P46" i="5"/>
  <c r="Q46" i="5"/>
  <c r="P47" i="5"/>
  <c r="Q47" i="5"/>
  <c r="P48" i="5"/>
  <c r="Q48" i="5"/>
  <c r="P49" i="5"/>
  <c r="Q49" i="5"/>
  <c r="P50" i="5"/>
  <c r="Q50" i="5"/>
  <c r="P51" i="5"/>
  <c r="Q51" i="5"/>
  <c r="P52" i="5"/>
  <c r="Q52" i="5"/>
  <c r="P53" i="5"/>
  <c r="Q53" i="5"/>
  <c r="P54" i="5"/>
  <c r="Q54" i="5"/>
  <c r="P55" i="5"/>
  <c r="Q55" i="5"/>
  <c r="P56" i="5"/>
  <c r="Q56" i="5"/>
  <c r="P57" i="5"/>
  <c r="Q57" i="5"/>
  <c r="P58" i="5"/>
  <c r="Q58" i="5"/>
  <c r="P59" i="5"/>
  <c r="Q59" i="5"/>
  <c r="P60" i="5"/>
  <c r="Q60" i="5"/>
  <c r="P61" i="5"/>
  <c r="Q61" i="5"/>
  <c r="P62" i="5"/>
  <c r="Q62" i="5"/>
  <c r="P63" i="5"/>
  <c r="Q63" i="5"/>
  <c r="P64" i="5"/>
  <c r="Q64" i="5"/>
  <c r="P65" i="5"/>
  <c r="Q65" i="5"/>
  <c r="P66" i="5"/>
  <c r="Q66" i="5"/>
  <c r="P67" i="5"/>
  <c r="Q67" i="5"/>
  <c r="P68" i="5"/>
  <c r="Q68" i="5"/>
  <c r="P69" i="5"/>
  <c r="Q69" i="5"/>
  <c r="P70" i="5"/>
  <c r="Q70" i="5"/>
  <c r="P71" i="5"/>
  <c r="Q71" i="5"/>
  <c r="P72" i="5"/>
  <c r="Q72" i="5"/>
  <c r="P73" i="5"/>
  <c r="Q73" i="5"/>
  <c r="P74" i="5"/>
  <c r="Q74" i="5"/>
  <c r="P75" i="5"/>
  <c r="Q75" i="5"/>
  <c r="P76" i="5"/>
  <c r="Q76" i="5"/>
  <c r="P77" i="5"/>
  <c r="Q77" i="5"/>
  <c r="P78" i="5"/>
  <c r="Q78" i="5"/>
  <c r="P79" i="5"/>
  <c r="Q79" i="5"/>
  <c r="P80" i="5"/>
  <c r="Q80" i="5"/>
  <c r="P81" i="5"/>
  <c r="Q81" i="5"/>
  <c r="P82" i="5"/>
  <c r="Q82" i="5"/>
  <c r="P83" i="5"/>
  <c r="Q83" i="5"/>
  <c r="P84" i="5"/>
  <c r="Q84" i="5"/>
  <c r="P85" i="5"/>
  <c r="Q85" i="5"/>
  <c r="P86" i="5"/>
  <c r="Q86" i="5"/>
  <c r="P87" i="5"/>
  <c r="Q87" i="5"/>
  <c r="P88" i="5"/>
  <c r="Q88" i="5"/>
  <c r="P89" i="5"/>
  <c r="Q89" i="5"/>
  <c r="P90" i="5"/>
  <c r="Q90" i="5"/>
  <c r="P91" i="5"/>
  <c r="Q91" i="5"/>
  <c r="P92" i="5"/>
  <c r="Q92" i="5"/>
  <c r="P93" i="5"/>
  <c r="Q93" i="5"/>
  <c r="P94" i="5"/>
  <c r="Q94" i="5"/>
  <c r="P95" i="5"/>
  <c r="Q95" i="5"/>
  <c r="P96" i="5"/>
  <c r="Q96" i="5"/>
  <c r="P97" i="5"/>
  <c r="Q97" i="5"/>
  <c r="P98" i="5"/>
  <c r="Q98" i="5"/>
  <c r="P99" i="5"/>
  <c r="Q99" i="5"/>
  <c r="P100" i="5"/>
  <c r="Q100" i="5"/>
  <c r="P101" i="5"/>
  <c r="Q101" i="5"/>
  <c r="P102" i="5"/>
  <c r="Q102" i="5"/>
  <c r="P103" i="5"/>
  <c r="Q103" i="5"/>
  <c r="P104" i="5"/>
  <c r="Q104" i="5"/>
  <c r="P105" i="5"/>
  <c r="Q105" i="5"/>
  <c r="P106" i="5"/>
  <c r="Q106" i="5"/>
  <c r="P107" i="5"/>
  <c r="Q107" i="5"/>
  <c r="P108" i="5"/>
  <c r="Q108" i="5"/>
  <c r="P109" i="5"/>
  <c r="Q109" i="5"/>
  <c r="P110" i="5"/>
  <c r="Q110" i="5"/>
  <c r="P111" i="5"/>
  <c r="Q111" i="5"/>
  <c r="P112" i="5"/>
  <c r="Q112" i="5"/>
  <c r="P113" i="5"/>
  <c r="Q113" i="5"/>
  <c r="P114" i="5"/>
  <c r="Q114" i="5"/>
  <c r="P115" i="5"/>
  <c r="Q115" i="5"/>
  <c r="P116" i="5"/>
  <c r="Q116" i="5"/>
  <c r="P117" i="5"/>
  <c r="Q117" i="5"/>
  <c r="P118" i="5"/>
  <c r="Q118" i="5"/>
  <c r="P119" i="5"/>
  <c r="Q119" i="5"/>
  <c r="P120" i="5"/>
  <c r="Q120" i="5"/>
  <c r="P121" i="5"/>
  <c r="Q121" i="5"/>
  <c r="P122" i="5"/>
  <c r="Q122" i="5"/>
  <c r="P123" i="5"/>
  <c r="Q123" i="5"/>
  <c r="P124" i="5"/>
  <c r="Q124" i="5"/>
  <c r="P125" i="5"/>
  <c r="Q125" i="5"/>
  <c r="P126" i="5"/>
  <c r="Q126" i="5"/>
  <c r="P127" i="5"/>
  <c r="Q127" i="5"/>
  <c r="P128" i="5"/>
  <c r="Q128" i="5"/>
  <c r="P129" i="5"/>
  <c r="Q129" i="5"/>
  <c r="P130" i="5"/>
  <c r="Q130" i="5"/>
  <c r="P131" i="5"/>
  <c r="Q131" i="5"/>
  <c r="P132" i="5"/>
  <c r="Q132" i="5"/>
  <c r="P133" i="5"/>
  <c r="Q133" i="5"/>
  <c r="P134" i="5"/>
  <c r="Q134" i="5"/>
  <c r="P135" i="5"/>
  <c r="Q135" i="5"/>
  <c r="P136" i="5"/>
  <c r="Q136" i="5"/>
  <c r="P137" i="5"/>
  <c r="Q137" i="5"/>
  <c r="P138" i="5"/>
  <c r="Q138" i="5"/>
  <c r="P139" i="5"/>
  <c r="Q139" i="5"/>
  <c r="P140" i="5"/>
  <c r="Q140" i="5"/>
  <c r="P141" i="5"/>
  <c r="Q141" i="5"/>
  <c r="P142" i="5"/>
  <c r="Q142" i="5"/>
  <c r="P143" i="5"/>
  <c r="Q143" i="5"/>
  <c r="P144" i="5"/>
  <c r="Q144" i="5"/>
  <c r="P145" i="5"/>
  <c r="Q145" i="5"/>
  <c r="P146" i="5"/>
  <c r="Q146" i="5"/>
  <c r="P147" i="5"/>
  <c r="Q147" i="5"/>
  <c r="P148" i="5"/>
  <c r="Q148" i="5"/>
  <c r="P149" i="5"/>
  <c r="Q149" i="5"/>
  <c r="P150" i="5"/>
  <c r="Q150" i="5"/>
  <c r="P151" i="5"/>
  <c r="Q151" i="5"/>
  <c r="P152" i="5"/>
  <c r="Q152" i="5"/>
  <c r="P153" i="5"/>
  <c r="Q153" i="5"/>
  <c r="P154" i="5"/>
  <c r="Q154" i="5"/>
  <c r="P155" i="5"/>
  <c r="Q155" i="5"/>
  <c r="P156" i="5"/>
  <c r="Q156" i="5"/>
  <c r="P157" i="5"/>
  <c r="Q157" i="5"/>
  <c r="P158" i="5"/>
  <c r="Q158" i="5"/>
  <c r="P159" i="5"/>
  <c r="Q159" i="5"/>
  <c r="P160" i="5"/>
  <c r="Q160" i="5"/>
  <c r="P161" i="5"/>
  <c r="Q161" i="5"/>
  <c r="P162" i="5"/>
  <c r="Q162" i="5"/>
  <c r="P163" i="5"/>
  <c r="Q163" i="5"/>
  <c r="P164" i="5"/>
  <c r="Q164" i="5"/>
  <c r="P165" i="5"/>
  <c r="Q165" i="5"/>
  <c r="P166" i="5"/>
  <c r="Q166" i="5"/>
  <c r="P167" i="5"/>
  <c r="Q167" i="5"/>
  <c r="P168" i="5"/>
  <c r="Q168" i="5"/>
  <c r="P169" i="5"/>
  <c r="Q169" i="5"/>
  <c r="P170" i="5"/>
  <c r="Q170" i="5"/>
  <c r="P171" i="5"/>
  <c r="Q171" i="5"/>
  <c r="P172" i="5"/>
  <c r="Q172" i="5"/>
  <c r="P173" i="5"/>
  <c r="Q173" i="5"/>
  <c r="P174" i="5"/>
  <c r="Q174" i="5"/>
  <c r="P175" i="5"/>
  <c r="Q175" i="5"/>
  <c r="P176" i="5"/>
  <c r="Q176" i="5"/>
  <c r="P177" i="5"/>
  <c r="Q177" i="5"/>
  <c r="P178" i="5"/>
  <c r="Q178" i="5"/>
  <c r="P179" i="5"/>
  <c r="Q179" i="5"/>
  <c r="P180" i="5"/>
  <c r="Q180" i="5"/>
  <c r="P181" i="5"/>
  <c r="Q181" i="5"/>
  <c r="P182" i="5"/>
  <c r="Q182" i="5"/>
  <c r="P183" i="5"/>
  <c r="Q183" i="5"/>
  <c r="P184" i="5"/>
  <c r="Q184" i="5"/>
  <c r="P185" i="5"/>
  <c r="Q185" i="5"/>
  <c r="P186" i="5"/>
  <c r="Q186" i="5"/>
  <c r="P187" i="5"/>
  <c r="Q187" i="5"/>
  <c r="P188" i="5"/>
  <c r="Q188" i="5"/>
  <c r="P189" i="5"/>
  <c r="Q189" i="5"/>
  <c r="P190" i="5"/>
  <c r="Q190" i="5"/>
  <c r="P191" i="5"/>
  <c r="Q191" i="5"/>
  <c r="P192" i="5"/>
  <c r="Q192" i="5"/>
  <c r="P193" i="5"/>
  <c r="Q193" i="5"/>
  <c r="P194" i="5"/>
  <c r="Q194" i="5"/>
  <c r="P195" i="5"/>
  <c r="Q195" i="5"/>
  <c r="P196" i="5"/>
  <c r="Q196" i="5"/>
  <c r="P197" i="5"/>
  <c r="Q197" i="5"/>
  <c r="P198" i="5"/>
  <c r="Q198" i="5"/>
  <c r="P199" i="5"/>
  <c r="Q199" i="5"/>
  <c r="P200" i="5"/>
  <c r="Q200" i="5"/>
  <c r="P201" i="5"/>
  <c r="Q201" i="5"/>
  <c r="P202" i="5"/>
  <c r="Q202" i="5"/>
  <c r="P203" i="5"/>
  <c r="Q203" i="5"/>
  <c r="P204" i="5"/>
  <c r="Q204" i="5"/>
  <c r="P205" i="5"/>
  <c r="Q205" i="5"/>
  <c r="P206" i="5"/>
  <c r="Q206" i="5"/>
  <c r="P207" i="5"/>
  <c r="Q207" i="5"/>
  <c r="P208" i="5"/>
  <c r="Q208" i="5"/>
  <c r="P209" i="5"/>
  <c r="Q209" i="5"/>
  <c r="P210" i="5"/>
  <c r="Q210" i="5"/>
  <c r="P211" i="5"/>
  <c r="Q211" i="5"/>
  <c r="P212" i="5"/>
  <c r="Q212" i="5"/>
  <c r="P213" i="5"/>
  <c r="Q213" i="5"/>
  <c r="P214" i="5"/>
  <c r="Q214" i="5"/>
  <c r="P215" i="5"/>
  <c r="Q215" i="5"/>
  <c r="P216" i="5"/>
  <c r="Q216" i="5"/>
  <c r="P217" i="5"/>
  <c r="Q217" i="5"/>
  <c r="Q3" i="5"/>
  <c r="P3" i="5"/>
  <c r="O4" i="5" l="1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3" i="5"/>
  <c r="L217" i="5"/>
  <c r="M217" i="5" s="1"/>
  <c r="K217" i="5"/>
  <c r="K216" i="5"/>
  <c r="L216" i="5" s="1"/>
  <c r="M216" i="5" s="1"/>
  <c r="L215" i="5"/>
  <c r="K215" i="5"/>
  <c r="I214" i="5"/>
  <c r="L213" i="5"/>
  <c r="M213" i="5" s="1"/>
  <c r="K213" i="5"/>
  <c r="K212" i="5"/>
  <c r="L212" i="5" s="1"/>
  <c r="M212" i="5" s="1"/>
  <c r="L211" i="5"/>
  <c r="K211" i="5"/>
  <c r="I210" i="5"/>
  <c r="L209" i="5"/>
  <c r="M209" i="5" s="1"/>
  <c r="K209" i="5"/>
  <c r="K208" i="5"/>
  <c r="L208" i="5" s="1"/>
  <c r="M208" i="5" s="1"/>
  <c r="L207" i="5"/>
  <c r="K207" i="5"/>
  <c r="I206" i="5"/>
  <c r="L205" i="5"/>
  <c r="M205" i="5" s="1"/>
  <c r="K205" i="5"/>
  <c r="K204" i="5"/>
  <c r="L204" i="5" s="1"/>
  <c r="M204" i="5" s="1"/>
  <c r="L203" i="5"/>
  <c r="K203" i="5"/>
  <c r="I202" i="5"/>
  <c r="I195" i="5" s="1"/>
  <c r="L201" i="5"/>
  <c r="M201" i="5" s="1"/>
  <c r="K201" i="5"/>
  <c r="K200" i="5"/>
  <c r="L200" i="5" s="1"/>
  <c r="M200" i="5" s="1"/>
  <c r="L199" i="5"/>
  <c r="M199" i="5" s="1"/>
  <c r="K199" i="5"/>
  <c r="K198" i="5"/>
  <c r="L198" i="5" s="1"/>
  <c r="M198" i="5" s="1"/>
  <c r="M197" i="5" s="1"/>
  <c r="I197" i="5"/>
  <c r="K196" i="5"/>
  <c r="L196" i="5" s="1"/>
  <c r="M196" i="5" s="1"/>
  <c r="M194" i="5"/>
  <c r="M193" i="5" s="1"/>
  <c r="K194" i="5"/>
  <c r="L194" i="5" s="1"/>
  <c r="L193" i="5"/>
  <c r="I193" i="5"/>
  <c r="M192" i="5"/>
  <c r="K192" i="5"/>
  <c r="L192" i="5" s="1"/>
  <c r="L191" i="5"/>
  <c r="K191" i="5"/>
  <c r="I190" i="5"/>
  <c r="L189" i="5"/>
  <c r="M189" i="5" s="1"/>
  <c r="K189" i="5"/>
  <c r="M188" i="5"/>
  <c r="K188" i="5"/>
  <c r="L188" i="5" s="1"/>
  <c r="L187" i="5"/>
  <c r="M187" i="5" s="1"/>
  <c r="K187" i="5"/>
  <c r="M186" i="5"/>
  <c r="M185" i="5" s="1"/>
  <c r="K186" i="5"/>
  <c r="L186" i="5" s="1"/>
  <c r="L185" i="5"/>
  <c r="I185" i="5"/>
  <c r="M184" i="5"/>
  <c r="K184" i="5"/>
  <c r="L184" i="5" s="1"/>
  <c r="L183" i="5"/>
  <c r="M183" i="5" s="1"/>
  <c r="K183" i="5"/>
  <c r="M182" i="5"/>
  <c r="K182" i="5"/>
  <c r="L182" i="5" s="1"/>
  <c r="L181" i="5"/>
  <c r="K181" i="5"/>
  <c r="I180" i="5"/>
  <c r="L179" i="5"/>
  <c r="M179" i="5" s="1"/>
  <c r="K179" i="5"/>
  <c r="M178" i="5"/>
  <c r="K178" i="5"/>
  <c r="L178" i="5" s="1"/>
  <c r="L177" i="5"/>
  <c r="K177" i="5"/>
  <c r="I176" i="5"/>
  <c r="L175" i="5"/>
  <c r="M175" i="5" s="1"/>
  <c r="K175" i="5"/>
  <c r="M174" i="5"/>
  <c r="K174" i="5"/>
  <c r="L174" i="5" s="1"/>
  <c r="L173" i="5"/>
  <c r="K173" i="5"/>
  <c r="I172" i="5"/>
  <c r="L171" i="5"/>
  <c r="M171" i="5" s="1"/>
  <c r="K171" i="5"/>
  <c r="M170" i="5"/>
  <c r="K170" i="5"/>
  <c r="L170" i="5" s="1"/>
  <c r="L169" i="5"/>
  <c r="K169" i="5"/>
  <c r="I168" i="5"/>
  <c r="L167" i="5"/>
  <c r="K167" i="5"/>
  <c r="I166" i="5"/>
  <c r="L165" i="5"/>
  <c r="M165" i="5" s="1"/>
  <c r="K165" i="5"/>
  <c r="M164" i="5"/>
  <c r="K164" i="5"/>
  <c r="L164" i="5" s="1"/>
  <c r="L163" i="5"/>
  <c r="K163" i="5"/>
  <c r="I162" i="5"/>
  <c r="L161" i="5"/>
  <c r="M161" i="5" s="1"/>
  <c r="K161" i="5"/>
  <c r="M160" i="5"/>
  <c r="M159" i="5" s="1"/>
  <c r="K160" i="5"/>
  <c r="L160" i="5" s="1"/>
  <c r="L159" i="5"/>
  <c r="I159" i="5"/>
  <c r="M158" i="5"/>
  <c r="M157" i="5" s="1"/>
  <c r="K158" i="5"/>
  <c r="L158" i="5" s="1"/>
  <c r="L157" i="5"/>
  <c r="I157" i="5"/>
  <c r="M156" i="5"/>
  <c r="K156" i="5"/>
  <c r="L156" i="5" s="1"/>
  <c r="L155" i="5"/>
  <c r="M155" i="5" s="1"/>
  <c r="K155" i="5"/>
  <c r="M154" i="5"/>
  <c r="K154" i="5"/>
  <c r="L154" i="5" s="1"/>
  <c r="L153" i="5"/>
  <c r="K153" i="5"/>
  <c r="I152" i="5"/>
  <c r="I143" i="5" s="1"/>
  <c r="L151" i="5"/>
  <c r="M151" i="5" s="1"/>
  <c r="K151" i="5"/>
  <c r="M150" i="5"/>
  <c r="M149" i="5" s="1"/>
  <c r="K150" i="5"/>
  <c r="L150" i="5" s="1"/>
  <c r="L149" i="5"/>
  <c r="I149" i="5"/>
  <c r="M148" i="5"/>
  <c r="K148" i="5"/>
  <c r="L148" i="5" s="1"/>
  <c r="L147" i="5"/>
  <c r="M147" i="5" s="1"/>
  <c r="K147" i="5"/>
  <c r="M146" i="5"/>
  <c r="M145" i="5" s="1"/>
  <c r="K146" i="5"/>
  <c r="L146" i="5" s="1"/>
  <c r="L145" i="5"/>
  <c r="I145" i="5"/>
  <c r="M144" i="5"/>
  <c r="K144" i="5"/>
  <c r="L144" i="5" s="1"/>
  <c r="K142" i="5"/>
  <c r="L142" i="5" s="1"/>
  <c r="M142" i="5" s="1"/>
  <c r="L141" i="5"/>
  <c r="M141" i="5" s="1"/>
  <c r="K141" i="5"/>
  <c r="K140" i="5"/>
  <c r="L140" i="5" s="1"/>
  <c r="M140" i="5" s="1"/>
  <c r="L139" i="5"/>
  <c r="K139" i="5"/>
  <c r="I138" i="5"/>
  <c r="L137" i="5"/>
  <c r="M137" i="5" s="1"/>
  <c r="K137" i="5"/>
  <c r="K136" i="5"/>
  <c r="L136" i="5" s="1"/>
  <c r="M136" i="5" s="1"/>
  <c r="K135" i="5"/>
  <c r="L135" i="5" s="1"/>
  <c r="I134" i="5"/>
  <c r="K133" i="5"/>
  <c r="L133" i="5" s="1"/>
  <c r="M133" i="5" s="1"/>
  <c r="L132" i="5"/>
  <c r="M132" i="5" s="1"/>
  <c r="K132" i="5"/>
  <c r="K131" i="5"/>
  <c r="L131" i="5" s="1"/>
  <c r="M131" i="5" s="1"/>
  <c r="M130" i="5" s="1"/>
  <c r="I130" i="5"/>
  <c r="K129" i="5"/>
  <c r="L129" i="5" s="1"/>
  <c r="M129" i="5" s="1"/>
  <c r="L128" i="5"/>
  <c r="M128" i="5" s="1"/>
  <c r="K128" i="5"/>
  <c r="K127" i="5"/>
  <c r="L127" i="5" s="1"/>
  <c r="M127" i="5" s="1"/>
  <c r="L126" i="5"/>
  <c r="K126" i="5"/>
  <c r="I125" i="5"/>
  <c r="L124" i="5"/>
  <c r="M124" i="5" s="1"/>
  <c r="K124" i="5"/>
  <c r="K123" i="5"/>
  <c r="L123" i="5" s="1"/>
  <c r="M123" i="5" s="1"/>
  <c r="L122" i="5"/>
  <c r="M122" i="5" s="1"/>
  <c r="K122" i="5"/>
  <c r="K121" i="5"/>
  <c r="L121" i="5" s="1"/>
  <c r="M121" i="5" s="1"/>
  <c r="M120" i="5" s="1"/>
  <c r="I120" i="5"/>
  <c r="K119" i="5"/>
  <c r="L119" i="5" s="1"/>
  <c r="M119" i="5" s="1"/>
  <c r="L118" i="5"/>
  <c r="M118" i="5" s="1"/>
  <c r="K118" i="5"/>
  <c r="K117" i="5"/>
  <c r="L117" i="5" s="1"/>
  <c r="M117" i="5" s="1"/>
  <c r="L116" i="5"/>
  <c r="K116" i="5"/>
  <c r="I115" i="5"/>
  <c r="L114" i="5"/>
  <c r="K114" i="5"/>
  <c r="I113" i="5"/>
  <c r="L112" i="5"/>
  <c r="M112" i="5" s="1"/>
  <c r="K112" i="5"/>
  <c r="K111" i="5"/>
  <c r="L111" i="5" s="1"/>
  <c r="M111" i="5" s="1"/>
  <c r="M110" i="5" s="1"/>
  <c r="I110" i="5"/>
  <c r="K109" i="5"/>
  <c r="L109" i="5" s="1"/>
  <c r="M109" i="5" s="1"/>
  <c r="L108" i="5"/>
  <c r="K108" i="5"/>
  <c r="I107" i="5"/>
  <c r="L106" i="5"/>
  <c r="M106" i="5" s="1"/>
  <c r="K106" i="5"/>
  <c r="K105" i="5"/>
  <c r="L105" i="5" s="1"/>
  <c r="M105" i="5" s="1"/>
  <c r="L104" i="5"/>
  <c r="K104" i="5"/>
  <c r="I103" i="5"/>
  <c r="L102" i="5"/>
  <c r="K102" i="5"/>
  <c r="I101" i="5"/>
  <c r="L100" i="5"/>
  <c r="M100" i="5" s="1"/>
  <c r="K100" i="5"/>
  <c r="K99" i="5"/>
  <c r="L99" i="5" s="1"/>
  <c r="M99" i="5" s="1"/>
  <c r="L98" i="5"/>
  <c r="K98" i="5"/>
  <c r="I97" i="5"/>
  <c r="L96" i="5"/>
  <c r="M96" i="5" s="1"/>
  <c r="K96" i="5"/>
  <c r="K95" i="5"/>
  <c r="L95" i="5" s="1"/>
  <c r="M95" i="5" s="1"/>
  <c r="L94" i="5"/>
  <c r="K94" i="5"/>
  <c r="I93" i="5"/>
  <c r="L92" i="5"/>
  <c r="M92" i="5" s="1"/>
  <c r="K92" i="5"/>
  <c r="K91" i="5"/>
  <c r="L91" i="5" s="1"/>
  <c r="M91" i="5" s="1"/>
  <c r="L90" i="5"/>
  <c r="K90" i="5"/>
  <c r="I89" i="5"/>
  <c r="L88" i="5"/>
  <c r="M88" i="5" s="1"/>
  <c r="K88" i="5"/>
  <c r="K87" i="5"/>
  <c r="L87" i="5" s="1"/>
  <c r="M87" i="5" s="1"/>
  <c r="L86" i="5"/>
  <c r="K86" i="5"/>
  <c r="I85" i="5"/>
  <c r="L84" i="5"/>
  <c r="M84" i="5" s="1"/>
  <c r="K84" i="5"/>
  <c r="K83" i="5"/>
  <c r="L83" i="5" s="1"/>
  <c r="M83" i="5" s="1"/>
  <c r="L82" i="5"/>
  <c r="K82" i="5"/>
  <c r="I81" i="5"/>
  <c r="L80" i="5"/>
  <c r="M80" i="5" s="1"/>
  <c r="K80" i="5"/>
  <c r="K79" i="5"/>
  <c r="L79" i="5" s="1"/>
  <c r="M79" i="5" s="1"/>
  <c r="L78" i="5"/>
  <c r="K78" i="5"/>
  <c r="I77" i="5"/>
  <c r="L76" i="5"/>
  <c r="M76" i="5" s="1"/>
  <c r="K76" i="5"/>
  <c r="K75" i="5"/>
  <c r="L75" i="5" s="1"/>
  <c r="M75" i="5" s="1"/>
  <c r="L74" i="5"/>
  <c r="K74" i="5"/>
  <c r="I73" i="5"/>
  <c r="L72" i="5"/>
  <c r="M72" i="5" s="1"/>
  <c r="K72" i="5"/>
  <c r="K71" i="5"/>
  <c r="L71" i="5" s="1"/>
  <c r="M71" i="5" s="1"/>
  <c r="L70" i="5"/>
  <c r="K70" i="5"/>
  <c r="I69" i="5"/>
  <c r="L68" i="5"/>
  <c r="M68" i="5" s="1"/>
  <c r="K68" i="5"/>
  <c r="K67" i="5"/>
  <c r="L67" i="5" s="1"/>
  <c r="M67" i="5" s="1"/>
  <c r="L66" i="5"/>
  <c r="K66" i="5"/>
  <c r="I65" i="5"/>
  <c r="L64" i="5"/>
  <c r="M64" i="5" s="1"/>
  <c r="K64" i="5"/>
  <c r="K63" i="5"/>
  <c r="L63" i="5" s="1"/>
  <c r="M63" i="5" s="1"/>
  <c r="L62" i="5"/>
  <c r="K62" i="5"/>
  <c r="I61" i="5"/>
  <c r="L60" i="5"/>
  <c r="M60" i="5" s="1"/>
  <c r="K60" i="5"/>
  <c r="K59" i="5"/>
  <c r="L59" i="5" s="1"/>
  <c r="M59" i="5" s="1"/>
  <c r="L58" i="5"/>
  <c r="K58" i="5"/>
  <c r="I57" i="5"/>
  <c r="I54" i="5" s="1"/>
  <c r="L56" i="5"/>
  <c r="M56" i="5" s="1"/>
  <c r="K56" i="5"/>
  <c r="K55" i="5"/>
  <c r="L55" i="5" s="1"/>
  <c r="M55" i="5" s="1"/>
  <c r="M53" i="5"/>
  <c r="K53" i="5"/>
  <c r="L53" i="5" s="1"/>
  <c r="L52" i="5"/>
  <c r="M52" i="5" s="1"/>
  <c r="K52" i="5"/>
  <c r="M51" i="5"/>
  <c r="M50" i="5" s="1"/>
  <c r="K51" i="5"/>
  <c r="L51" i="5" s="1"/>
  <c r="L50" i="5"/>
  <c r="I50" i="5"/>
  <c r="M49" i="5"/>
  <c r="K49" i="5"/>
  <c r="L49" i="5" s="1"/>
  <c r="L48" i="5"/>
  <c r="M48" i="5" s="1"/>
  <c r="K48" i="5"/>
  <c r="M47" i="5"/>
  <c r="M46" i="5" s="1"/>
  <c r="K47" i="5"/>
  <c r="L47" i="5" s="1"/>
  <c r="L46" i="5"/>
  <c r="I46" i="5"/>
  <c r="M45" i="5"/>
  <c r="K45" i="5"/>
  <c r="L45" i="5" s="1"/>
  <c r="L44" i="5"/>
  <c r="M44" i="5" s="1"/>
  <c r="K44" i="5"/>
  <c r="M43" i="5"/>
  <c r="M42" i="5" s="1"/>
  <c r="K43" i="5"/>
  <c r="L43" i="5" s="1"/>
  <c r="L42" i="5"/>
  <c r="I42" i="5"/>
  <c r="M41" i="5"/>
  <c r="K41" i="5"/>
  <c r="L41" i="5" s="1"/>
  <c r="L40" i="5"/>
  <c r="K40" i="5"/>
  <c r="I39" i="5"/>
  <c r="I36" i="5" s="1"/>
  <c r="L38" i="5"/>
  <c r="M38" i="5" s="1"/>
  <c r="K38" i="5"/>
  <c r="M37" i="5"/>
  <c r="K37" i="5"/>
  <c r="L37" i="5" s="1"/>
  <c r="K35" i="5"/>
  <c r="L35" i="5" s="1"/>
  <c r="M35" i="5" s="1"/>
  <c r="L34" i="5"/>
  <c r="M34" i="5" s="1"/>
  <c r="K34" i="5"/>
  <c r="K33" i="5"/>
  <c r="L33" i="5" s="1"/>
  <c r="M33" i="5" s="1"/>
  <c r="M32" i="5" s="1"/>
  <c r="I32" i="5"/>
  <c r="K31" i="5"/>
  <c r="L31" i="5" s="1"/>
  <c r="M31" i="5" s="1"/>
  <c r="L30" i="5"/>
  <c r="K30" i="5"/>
  <c r="I29" i="5"/>
  <c r="L28" i="5"/>
  <c r="M28" i="5" s="1"/>
  <c r="K28" i="5"/>
  <c r="K27" i="5"/>
  <c r="L27" i="5" s="1"/>
  <c r="M27" i="5" s="1"/>
  <c r="L26" i="5"/>
  <c r="K26" i="5"/>
  <c r="I25" i="5"/>
  <c r="I18" i="5" s="1"/>
  <c r="L24" i="5"/>
  <c r="M24" i="5" s="1"/>
  <c r="K24" i="5"/>
  <c r="K23" i="5"/>
  <c r="L23" i="5" s="1"/>
  <c r="M23" i="5" s="1"/>
  <c r="L22" i="5"/>
  <c r="M22" i="5" s="1"/>
  <c r="K22" i="5"/>
  <c r="K21" i="5"/>
  <c r="L21" i="5" s="1"/>
  <c r="M21" i="5" s="1"/>
  <c r="I20" i="5"/>
  <c r="K19" i="5"/>
  <c r="L19" i="5" s="1"/>
  <c r="M19" i="5" s="1"/>
  <c r="M17" i="5"/>
  <c r="K17" i="5"/>
  <c r="L17" i="5" s="1"/>
  <c r="L16" i="5"/>
  <c r="M16" i="5" s="1"/>
  <c r="K16" i="5"/>
  <c r="M15" i="5"/>
  <c r="M14" i="5" s="1"/>
  <c r="K15" i="5"/>
  <c r="L15" i="5" s="1"/>
  <c r="L14" i="5"/>
  <c r="I14" i="5"/>
  <c r="M13" i="5"/>
  <c r="K13" i="5"/>
  <c r="L13" i="5" s="1"/>
  <c r="L12" i="5"/>
  <c r="M12" i="5" s="1"/>
  <c r="K12" i="5"/>
  <c r="M11" i="5"/>
  <c r="M10" i="5" s="1"/>
  <c r="K11" i="5"/>
  <c r="L11" i="5" s="1"/>
  <c r="L10" i="5"/>
  <c r="I10" i="5"/>
  <c r="M9" i="5"/>
  <c r="K9" i="5"/>
  <c r="L9" i="5" s="1"/>
  <c r="L8" i="5"/>
  <c r="K8" i="5"/>
  <c r="I7" i="5"/>
  <c r="L6" i="5"/>
  <c r="M6" i="5" s="1"/>
  <c r="L5" i="5"/>
  <c r="I4" i="5"/>
  <c r="K3" i="5"/>
  <c r="J3" i="5"/>
  <c r="I3" i="5" l="1"/>
  <c r="L4" i="5"/>
  <c r="M5" i="5"/>
  <c r="M20" i="5"/>
  <c r="M18" i="5" s="1"/>
  <c r="M8" i="5"/>
  <c r="M7" i="5" s="1"/>
  <c r="L7" i="5"/>
  <c r="M40" i="5"/>
  <c r="M39" i="5" s="1"/>
  <c r="M36" i="5" s="1"/>
  <c r="L39" i="5"/>
  <c r="L36" i="5" s="1"/>
  <c r="M195" i="5"/>
  <c r="L20" i="5"/>
  <c r="L18" i="5" s="1"/>
  <c r="M26" i="5"/>
  <c r="M25" i="5" s="1"/>
  <c r="L25" i="5"/>
  <c r="M30" i="5"/>
  <c r="M29" i="5" s="1"/>
  <c r="L29" i="5"/>
  <c r="L32" i="5"/>
  <c r="M58" i="5"/>
  <c r="M57" i="5" s="1"/>
  <c r="M54" i="5" s="1"/>
  <c r="L57" i="5"/>
  <c r="L54" i="5" s="1"/>
  <c r="M62" i="5"/>
  <c r="M61" i="5" s="1"/>
  <c r="L61" i="5"/>
  <c r="M66" i="5"/>
  <c r="M65" i="5" s="1"/>
  <c r="L65" i="5"/>
  <c r="M70" i="5"/>
  <c r="M69" i="5" s="1"/>
  <c r="L69" i="5"/>
  <c r="M74" i="5"/>
  <c r="M73" i="5" s="1"/>
  <c r="L73" i="5"/>
  <c r="M78" i="5"/>
  <c r="M77" i="5" s="1"/>
  <c r="L77" i="5"/>
  <c r="M82" i="5"/>
  <c r="M81" i="5" s="1"/>
  <c r="L81" i="5"/>
  <c r="M86" i="5"/>
  <c r="M85" i="5" s="1"/>
  <c r="L85" i="5"/>
  <c r="M90" i="5"/>
  <c r="M89" i="5" s="1"/>
  <c r="L89" i="5"/>
  <c r="M94" i="5"/>
  <c r="M93" i="5" s="1"/>
  <c r="L93" i="5"/>
  <c r="M98" i="5"/>
  <c r="M97" i="5" s="1"/>
  <c r="L97" i="5"/>
  <c r="M102" i="5"/>
  <c r="M104" i="5"/>
  <c r="M103" i="5" s="1"/>
  <c r="L103" i="5"/>
  <c r="L101" i="5" s="1"/>
  <c r="M108" i="5"/>
  <c r="M107" i="5" s="1"/>
  <c r="L107" i="5"/>
  <c r="L110" i="5"/>
  <c r="M114" i="5"/>
  <c r="M116" i="5"/>
  <c r="M115" i="5" s="1"/>
  <c r="L115" i="5"/>
  <c r="L113" i="5" s="1"/>
  <c r="L120" i="5"/>
  <c r="M126" i="5"/>
  <c r="M125" i="5" s="1"/>
  <c r="L125" i="5"/>
  <c r="L130" i="5"/>
  <c r="M135" i="5"/>
  <c r="M134" i="5" s="1"/>
  <c r="L134" i="5"/>
  <c r="M143" i="5"/>
  <c r="M153" i="5"/>
  <c r="M152" i="5" s="1"/>
  <c r="L152" i="5"/>
  <c r="L143" i="5" s="1"/>
  <c r="M163" i="5"/>
  <c r="M167" i="5"/>
  <c r="M169" i="5"/>
  <c r="M168" i="5" s="1"/>
  <c r="L168" i="5"/>
  <c r="L166" i="5" s="1"/>
  <c r="L162" i="5" s="1"/>
  <c r="M173" i="5"/>
  <c r="M172" i="5" s="1"/>
  <c r="L172" i="5"/>
  <c r="M177" i="5"/>
  <c r="M176" i="5" s="1"/>
  <c r="L176" i="5"/>
  <c r="M181" i="5"/>
  <c r="M180" i="5" s="1"/>
  <c r="L180" i="5"/>
  <c r="M191" i="5"/>
  <c r="M190" i="5" s="1"/>
  <c r="L190" i="5"/>
  <c r="M139" i="5"/>
  <c r="M138" i="5" s="1"/>
  <c r="L138" i="5"/>
  <c r="L197" i="5"/>
  <c r="L195" i="5" s="1"/>
  <c r="M203" i="5"/>
  <c r="M202" i="5" s="1"/>
  <c r="L202" i="5"/>
  <c r="M207" i="5"/>
  <c r="M206" i="5" s="1"/>
  <c r="L206" i="5"/>
  <c r="M211" i="5"/>
  <c r="M210" i="5" s="1"/>
  <c r="L210" i="5"/>
  <c r="M215" i="5"/>
  <c r="M214" i="5" s="1"/>
  <c r="L214" i="5"/>
  <c r="M4" i="5" l="1"/>
  <c r="L3" i="5"/>
  <c r="M113" i="5"/>
  <c r="M166" i="5"/>
  <c r="M162" i="5"/>
  <c r="M101" i="5"/>
  <c r="M3" i="5"/>
  <c r="D3" i="5" l="1"/>
  <c r="E3" i="5"/>
  <c r="C214" i="5"/>
  <c r="C210" i="5"/>
  <c r="C206" i="5"/>
  <c r="C202" i="5"/>
  <c r="C197" i="5"/>
  <c r="C193" i="5"/>
  <c r="C190" i="5"/>
  <c r="C185" i="5"/>
  <c r="C180" i="5"/>
  <c r="C176" i="5"/>
  <c r="C172" i="5"/>
  <c r="C168" i="5"/>
  <c r="C159" i="5"/>
  <c r="C157" i="5" s="1"/>
  <c r="C152" i="5"/>
  <c r="C149" i="5"/>
  <c r="C145" i="5"/>
  <c r="C138" i="5"/>
  <c r="C134" i="5"/>
  <c r="C130" i="5"/>
  <c r="C125" i="5"/>
  <c r="C120" i="5"/>
  <c r="C115" i="5"/>
  <c r="C110" i="5"/>
  <c r="C107" i="5"/>
  <c r="C103" i="5"/>
  <c r="C97" i="5"/>
  <c r="C93" i="5"/>
  <c r="C89" i="5"/>
  <c r="C85" i="5"/>
  <c r="C81" i="5"/>
  <c r="C77" i="5"/>
  <c r="C73" i="5"/>
  <c r="C69" i="5"/>
  <c r="C65" i="5"/>
  <c r="C61" i="5"/>
  <c r="C57" i="5"/>
  <c r="C50" i="5"/>
  <c r="C46" i="5"/>
  <c r="C42" i="5"/>
  <c r="C39" i="5"/>
  <c r="C32" i="5"/>
  <c r="C29" i="5"/>
  <c r="C25" i="5"/>
  <c r="C20" i="5"/>
  <c r="C14" i="5"/>
  <c r="C10" i="5"/>
  <c r="C7" i="5"/>
  <c r="C4" i="5"/>
  <c r="E217" i="5"/>
  <c r="F217" i="5" s="1"/>
  <c r="G217" i="5" s="1"/>
  <c r="E216" i="5"/>
  <c r="F216" i="5" s="1"/>
  <c r="G216" i="5" s="1"/>
  <c r="E215" i="5"/>
  <c r="F215" i="5" s="1"/>
  <c r="E213" i="5"/>
  <c r="F213" i="5" s="1"/>
  <c r="G213" i="5" s="1"/>
  <c r="E212" i="5"/>
  <c r="F212" i="5" s="1"/>
  <c r="G212" i="5" s="1"/>
  <c r="E211" i="5"/>
  <c r="F211" i="5" s="1"/>
  <c r="G211" i="5" s="1"/>
  <c r="E209" i="5"/>
  <c r="F209" i="5" s="1"/>
  <c r="G209" i="5" s="1"/>
  <c r="E208" i="5"/>
  <c r="F208" i="5" s="1"/>
  <c r="G208" i="5" s="1"/>
  <c r="E207" i="5"/>
  <c r="F207" i="5" s="1"/>
  <c r="E205" i="5"/>
  <c r="F205" i="5" s="1"/>
  <c r="G205" i="5" s="1"/>
  <c r="E204" i="5"/>
  <c r="F204" i="5" s="1"/>
  <c r="G204" i="5" s="1"/>
  <c r="E203" i="5"/>
  <c r="F203" i="5" s="1"/>
  <c r="G203" i="5" s="1"/>
  <c r="E201" i="5"/>
  <c r="F201" i="5" s="1"/>
  <c r="G201" i="5" s="1"/>
  <c r="E200" i="5"/>
  <c r="F200" i="5" s="1"/>
  <c r="G200" i="5" s="1"/>
  <c r="E199" i="5"/>
  <c r="F199" i="5" s="1"/>
  <c r="G199" i="5" s="1"/>
  <c r="E198" i="5"/>
  <c r="F198" i="5" s="1"/>
  <c r="G198" i="5" s="1"/>
  <c r="E196" i="5"/>
  <c r="F196" i="5" s="1"/>
  <c r="G196" i="5" s="1"/>
  <c r="E194" i="5"/>
  <c r="F194" i="5" s="1"/>
  <c r="E192" i="5"/>
  <c r="F192" i="5" s="1"/>
  <c r="G192" i="5" s="1"/>
  <c r="E191" i="5"/>
  <c r="F191" i="5" s="1"/>
  <c r="E189" i="5"/>
  <c r="F189" i="5" s="1"/>
  <c r="G189" i="5" s="1"/>
  <c r="E188" i="5"/>
  <c r="F188" i="5" s="1"/>
  <c r="G188" i="5" s="1"/>
  <c r="E187" i="5"/>
  <c r="F187" i="5" s="1"/>
  <c r="G187" i="5" s="1"/>
  <c r="E186" i="5"/>
  <c r="F186" i="5" s="1"/>
  <c r="E184" i="5"/>
  <c r="F184" i="5" s="1"/>
  <c r="G184" i="5" s="1"/>
  <c r="E183" i="5"/>
  <c r="F183" i="5" s="1"/>
  <c r="G183" i="5" s="1"/>
  <c r="E182" i="5"/>
  <c r="F182" i="5" s="1"/>
  <c r="G182" i="5" s="1"/>
  <c r="E181" i="5"/>
  <c r="F181" i="5" s="1"/>
  <c r="E179" i="5"/>
  <c r="F179" i="5" s="1"/>
  <c r="G179" i="5" s="1"/>
  <c r="E178" i="5"/>
  <c r="F178" i="5" s="1"/>
  <c r="G178" i="5" s="1"/>
  <c r="E177" i="5"/>
  <c r="F177" i="5" s="1"/>
  <c r="G177" i="5" s="1"/>
  <c r="E175" i="5"/>
  <c r="F175" i="5" s="1"/>
  <c r="G175" i="5" s="1"/>
  <c r="E174" i="5"/>
  <c r="F174" i="5" s="1"/>
  <c r="G174" i="5" s="1"/>
  <c r="E173" i="5"/>
  <c r="F173" i="5" s="1"/>
  <c r="E171" i="5"/>
  <c r="F171" i="5" s="1"/>
  <c r="G171" i="5" s="1"/>
  <c r="E170" i="5"/>
  <c r="F170" i="5" s="1"/>
  <c r="G170" i="5" s="1"/>
  <c r="E169" i="5"/>
  <c r="F169" i="5" s="1"/>
  <c r="G169" i="5" s="1"/>
  <c r="E167" i="5"/>
  <c r="F167" i="5" s="1"/>
  <c r="G167" i="5" s="1"/>
  <c r="E165" i="5"/>
  <c r="F165" i="5" s="1"/>
  <c r="G165" i="5" s="1"/>
  <c r="E164" i="5"/>
  <c r="F164" i="5" s="1"/>
  <c r="G164" i="5" s="1"/>
  <c r="E163" i="5"/>
  <c r="F163" i="5" s="1"/>
  <c r="G163" i="5" s="1"/>
  <c r="E161" i="5"/>
  <c r="F161" i="5" s="1"/>
  <c r="G161" i="5" s="1"/>
  <c r="E160" i="5"/>
  <c r="F160" i="5" s="1"/>
  <c r="E158" i="5"/>
  <c r="F158" i="5" s="1"/>
  <c r="G158" i="5" s="1"/>
  <c r="E156" i="5"/>
  <c r="F156" i="5" s="1"/>
  <c r="G156" i="5" s="1"/>
  <c r="E155" i="5"/>
  <c r="F155" i="5" s="1"/>
  <c r="G155" i="5" s="1"/>
  <c r="E154" i="5"/>
  <c r="F154" i="5" s="1"/>
  <c r="G154" i="5" s="1"/>
  <c r="E153" i="5"/>
  <c r="F153" i="5" s="1"/>
  <c r="G153" i="5" s="1"/>
  <c r="E151" i="5"/>
  <c r="F151" i="5" s="1"/>
  <c r="G151" i="5" s="1"/>
  <c r="E150" i="5"/>
  <c r="F150" i="5" s="1"/>
  <c r="E148" i="5"/>
  <c r="F148" i="5" s="1"/>
  <c r="G148" i="5" s="1"/>
  <c r="E147" i="5"/>
  <c r="F147" i="5" s="1"/>
  <c r="G147" i="5" s="1"/>
  <c r="E146" i="5"/>
  <c r="F146" i="5" s="1"/>
  <c r="G146" i="5" s="1"/>
  <c r="E144" i="5"/>
  <c r="F144" i="5" s="1"/>
  <c r="G144" i="5" s="1"/>
  <c r="E142" i="5"/>
  <c r="F142" i="5" s="1"/>
  <c r="G142" i="5" s="1"/>
  <c r="E141" i="5"/>
  <c r="F141" i="5" s="1"/>
  <c r="G141" i="5" s="1"/>
  <c r="E140" i="5"/>
  <c r="F140" i="5" s="1"/>
  <c r="G140" i="5" s="1"/>
  <c r="E139" i="5"/>
  <c r="F139" i="5" s="1"/>
  <c r="E137" i="5"/>
  <c r="F137" i="5" s="1"/>
  <c r="G137" i="5" s="1"/>
  <c r="E136" i="5"/>
  <c r="F136" i="5" s="1"/>
  <c r="G136" i="5" s="1"/>
  <c r="E135" i="5"/>
  <c r="F135" i="5" s="1"/>
  <c r="G135" i="5" s="1"/>
  <c r="E133" i="5"/>
  <c r="F133" i="5" s="1"/>
  <c r="G133" i="5" s="1"/>
  <c r="E132" i="5"/>
  <c r="F132" i="5" s="1"/>
  <c r="G132" i="5" s="1"/>
  <c r="E131" i="5"/>
  <c r="F131" i="5" s="1"/>
  <c r="G131" i="5" s="1"/>
  <c r="E129" i="5"/>
  <c r="F129" i="5" s="1"/>
  <c r="G129" i="5" s="1"/>
  <c r="E128" i="5"/>
  <c r="F128" i="5" s="1"/>
  <c r="G128" i="5" s="1"/>
  <c r="E127" i="5"/>
  <c r="F127" i="5" s="1"/>
  <c r="E126" i="5"/>
  <c r="F126" i="5" s="1"/>
  <c r="G126" i="5" s="1"/>
  <c r="E124" i="5"/>
  <c r="F124" i="5" s="1"/>
  <c r="G124" i="5" s="1"/>
  <c r="E123" i="5"/>
  <c r="F123" i="5" s="1"/>
  <c r="G123" i="5" s="1"/>
  <c r="E122" i="5"/>
  <c r="F122" i="5" s="1"/>
  <c r="G122" i="5" s="1"/>
  <c r="E121" i="5"/>
  <c r="F121" i="5" s="1"/>
  <c r="E119" i="5"/>
  <c r="F119" i="5" s="1"/>
  <c r="G119" i="5" s="1"/>
  <c r="E118" i="5"/>
  <c r="F118" i="5" s="1"/>
  <c r="G118" i="5" s="1"/>
  <c r="E117" i="5"/>
  <c r="F117" i="5" s="1"/>
  <c r="G117" i="5" s="1"/>
  <c r="E116" i="5"/>
  <c r="F116" i="5" s="1"/>
  <c r="E114" i="5"/>
  <c r="F114" i="5" s="1"/>
  <c r="G114" i="5" s="1"/>
  <c r="E112" i="5"/>
  <c r="F112" i="5" s="1"/>
  <c r="G112" i="5" s="1"/>
  <c r="E111" i="5"/>
  <c r="F111" i="5" s="1"/>
  <c r="E109" i="5"/>
  <c r="F109" i="5" s="1"/>
  <c r="G109" i="5" s="1"/>
  <c r="E108" i="5"/>
  <c r="F108" i="5" s="1"/>
  <c r="E106" i="5"/>
  <c r="F106" i="5" s="1"/>
  <c r="G106" i="5" s="1"/>
  <c r="E105" i="5"/>
  <c r="F105" i="5" s="1"/>
  <c r="G105" i="5" s="1"/>
  <c r="E104" i="5"/>
  <c r="F104" i="5" s="1"/>
  <c r="G104" i="5" s="1"/>
  <c r="E102" i="5"/>
  <c r="F102" i="5" s="1"/>
  <c r="G102" i="5" s="1"/>
  <c r="E100" i="5"/>
  <c r="F100" i="5" s="1"/>
  <c r="G100" i="5" s="1"/>
  <c r="E99" i="5"/>
  <c r="F99" i="5" s="1"/>
  <c r="G99" i="5" s="1"/>
  <c r="E98" i="5"/>
  <c r="F98" i="5" s="1"/>
  <c r="G98" i="5" s="1"/>
  <c r="E96" i="5"/>
  <c r="F96" i="5" s="1"/>
  <c r="G96" i="5" s="1"/>
  <c r="E95" i="5"/>
  <c r="F95" i="5" s="1"/>
  <c r="G95" i="5" s="1"/>
  <c r="E94" i="5"/>
  <c r="F94" i="5" s="1"/>
  <c r="E92" i="5"/>
  <c r="F92" i="5" s="1"/>
  <c r="G92" i="5" s="1"/>
  <c r="E91" i="5"/>
  <c r="F91" i="5" s="1"/>
  <c r="G91" i="5" s="1"/>
  <c r="E90" i="5"/>
  <c r="F90" i="5" s="1"/>
  <c r="G90" i="5" s="1"/>
  <c r="E88" i="5"/>
  <c r="F88" i="5" s="1"/>
  <c r="G88" i="5" s="1"/>
  <c r="E87" i="5"/>
  <c r="F87" i="5" s="1"/>
  <c r="G87" i="5" s="1"/>
  <c r="E86" i="5"/>
  <c r="F86" i="5" s="1"/>
  <c r="E84" i="5"/>
  <c r="F84" i="5" s="1"/>
  <c r="G84" i="5" s="1"/>
  <c r="E83" i="5"/>
  <c r="F83" i="5" s="1"/>
  <c r="G83" i="5" s="1"/>
  <c r="E82" i="5"/>
  <c r="F82" i="5" s="1"/>
  <c r="E80" i="5"/>
  <c r="F80" i="5" s="1"/>
  <c r="G80" i="5" s="1"/>
  <c r="E79" i="5"/>
  <c r="F79" i="5" s="1"/>
  <c r="G79" i="5" s="1"/>
  <c r="E78" i="5"/>
  <c r="F78" i="5" s="1"/>
  <c r="E76" i="5"/>
  <c r="F76" i="5" s="1"/>
  <c r="G76" i="5" s="1"/>
  <c r="E75" i="5"/>
  <c r="F75" i="5" s="1"/>
  <c r="G75" i="5" s="1"/>
  <c r="E74" i="5"/>
  <c r="F74" i="5" s="1"/>
  <c r="E72" i="5"/>
  <c r="F72" i="5" s="1"/>
  <c r="G72" i="5" s="1"/>
  <c r="E71" i="5"/>
  <c r="F71" i="5" s="1"/>
  <c r="G71" i="5" s="1"/>
  <c r="E70" i="5"/>
  <c r="F70" i="5" s="1"/>
  <c r="E68" i="5"/>
  <c r="F68" i="5" s="1"/>
  <c r="G68" i="5" s="1"/>
  <c r="E67" i="5"/>
  <c r="F67" i="5" s="1"/>
  <c r="G67" i="5" s="1"/>
  <c r="E66" i="5"/>
  <c r="F66" i="5" s="1"/>
  <c r="G66" i="5" s="1"/>
  <c r="E64" i="5"/>
  <c r="F64" i="5" s="1"/>
  <c r="G64" i="5" s="1"/>
  <c r="E63" i="5"/>
  <c r="F63" i="5" s="1"/>
  <c r="G63" i="5" s="1"/>
  <c r="E62" i="5"/>
  <c r="F62" i="5" s="1"/>
  <c r="E60" i="5"/>
  <c r="F60" i="5" s="1"/>
  <c r="G60" i="5" s="1"/>
  <c r="E59" i="5"/>
  <c r="F59" i="5" s="1"/>
  <c r="G59" i="5" s="1"/>
  <c r="E58" i="5"/>
  <c r="F58" i="5" s="1"/>
  <c r="E56" i="5"/>
  <c r="F56" i="5" s="1"/>
  <c r="G56" i="5" s="1"/>
  <c r="E55" i="5"/>
  <c r="F55" i="5" s="1"/>
  <c r="G55" i="5" s="1"/>
  <c r="E53" i="5"/>
  <c r="F53" i="5" s="1"/>
  <c r="G53" i="5" s="1"/>
  <c r="E52" i="5"/>
  <c r="F52" i="5" s="1"/>
  <c r="G52" i="5" s="1"/>
  <c r="E51" i="5"/>
  <c r="F51" i="5" s="1"/>
  <c r="E49" i="5"/>
  <c r="F49" i="5" s="1"/>
  <c r="G49" i="5" s="1"/>
  <c r="E48" i="5"/>
  <c r="F48" i="5" s="1"/>
  <c r="G48" i="5" s="1"/>
  <c r="E47" i="5"/>
  <c r="F47" i="5" s="1"/>
  <c r="E45" i="5"/>
  <c r="F45" i="5" s="1"/>
  <c r="G45" i="5" s="1"/>
  <c r="E44" i="5"/>
  <c r="F44" i="5" s="1"/>
  <c r="G44" i="5" s="1"/>
  <c r="E43" i="5"/>
  <c r="F43" i="5" s="1"/>
  <c r="E41" i="5"/>
  <c r="F41" i="5" s="1"/>
  <c r="G41" i="5" s="1"/>
  <c r="E40" i="5"/>
  <c r="F40" i="5" s="1"/>
  <c r="E38" i="5"/>
  <c r="F38" i="5" s="1"/>
  <c r="G38" i="5" s="1"/>
  <c r="E37" i="5"/>
  <c r="F37" i="5" s="1"/>
  <c r="G37" i="5" s="1"/>
  <c r="E35" i="5"/>
  <c r="F35" i="5" s="1"/>
  <c r="G35" i="5" s="1"/>
  <c r="E34" i="5"/>
  <c r="F34" i="5" s="1"/>
  <c r="G34" i="5" s="1"/>
  <c r="E33" i="5"/>
  <c r="F33" i="5" s="1"/>
  <c r="G33" i="5" s="1"/>
  <c r="E31" i="5"/>
  <c r="F31" i="5" s="1"/>
  <c r="G31" i="5" s="1"/>
  <c r="E30" i="5"/>
  <c r="F30" i="5" s="1"/>
  <c r="E28" i="5"/>
  <c r="F28" i="5" s="1"/>
  <c r="G28" i="5" s="1"/>
  <c r="E27" i="5"/>
  <c r="F27" i="5" s="1"/>
  <c r="G27" i="5" s="1"/>
  <c r="E26" i="5"/>
  <c r="F26" i="5" s="1"/>
  <c r="E24" i="5"/>
  <c r="F24" i="5" s="1"/>
  <c r="G24" i="5" s="1"/>
  <c r="E23" i="5"/>
  <c r="F23" i="5" s="1"/>
  <c r="G23" i="5" s="1"/>
  <c r="E22" i="5"/>
  <c r="F22" i="5" s="1"/>
  <c r="G22" i="5" s="1"/>
  <c r="E21" i="5"/>
  <c r="F21" i="5" s="1"/>
  <c r="G21" i="5" s="1"/>
  <c r="E19" i="5"/>
  <c r="F19" i="5" s="1"/>
  <c r="G19" i="5" s="1"/>
  <c r="E17" i="5"/>
  <c r="F17" i="5" s="1"/>
  <c r="G17" i="5" s="1"/>
  <c r="E16" i="5"/>
  <c r="F16" i="5" s="1"/>
  <c r="G16" i="5" s="1"/>
  <c r="E15" i="5"/>
  <c r="F15" i="5" s="1"/>
  <c r="E13" i="5"/>
  <c r="F13" i="5" s="1"/>
  <c r="G13" i="5" s="1"/>
  <c r="E12" i="5"/>
  <c r="F12" i="5" s="1"/>
  <c r="G12" i="5" s="1"/>
  <c r="E11" i="5"/>
  <c r="F11" i="5" s="1"/>
  <c r="E9" i="5"/>
  <c r="F9" i="5" s="1"/>
  <c r="G9" i="5" s="1"/>
  <c r="E8" i="5"/>
  <c r="F8" i="5" s="1"/>
  <c r="E6" i="5"/>
  <c r="F6" i="5" s="1"/>
  <c r="G6" i="5" s="1"/>
  <c r="E5" i="5"/>
  <c r="F5" i="5" s="1"/>
  <c r="G130" i="5" l="1"/>
  <c r="G202" i="5"/>
  <c r="C101" i="5"/>
  <c r="G168" i="5"/>
  <c r="C36" i="5"/>
  <c r="G89" i="5"/>
  <c r="G32" i="5"/>
  <c r="G103" i="5"/>
  <c r="G176" i="5"/>
  <c r="F7" i="5"/>
  <c r="G20" i="5"/>
  <c r="C143" i="5"/>
  <c r="F110" i="5"/>
  <c r="G111" i="5"/>
  <c r="G110" i="5" s="1"/>
  <c r="F125" i="5"/>
  <c r="G127" i="5"/>
  <c r="G125" i="5" s="1"/>
  <c r="G215" i="5"/>
  <c r="G214" i="5" s="1"/>
  <c r="F214" i="5"/>
  <c r="G58" i="5"/>
  <c r="G57" i="5" s="1"/>
  <c r="F57" i="5"/>
  <c r="G194" i="5"/>
  <c r="G193" i="5" s="1"/>
  <c r="F193" i="5"/>
  <c r="G30" i="5"/>
  <c r="G29" i="5" s="1"/>
  <c r="F29" i="5"/>
  <c r="G97" i="5"/>
  <c r="G186" i="5"/>
  <c r="G185" i="5" s="1"/>
  <c r="F185" i="5"/>
  <c r="F190" i="5"/>
  <c r="G191" i="5"/>
  <c r="G190" i="5" s="1"/>
  <c r="F180" i="5"/>
  <c r="G181" i="5"/>
  <c r="G180" i="5" s="1"/>
  <c r="G160" i="5"/>
  <c r="G159" i="5" s="1"/>
  <c r="G157" i="5" s="1"/>
  <c r="F159" i="5"/>
  <c r="F157" i="5" s="1"/>
  <c r="G152" i="5"/>
  <c r="F4" i="5"/>
  <c r="G5" i="5"/>
  <c r="G4" i="5" s="1"/>
  <c r="F77" i="5"/>
  <c r="G197" i="5"/>
  <c r="G78" i="5"/>
  <c r="G77" i="5" s="1"/>
  <c r="F65" i="5"/>
  <c r="F210" i="5"/>
  <c r="F46" i="5"/>
  <c r="F73" i="5"/>
  <c r="F138" i="5"/>
  <c r="G139" i="5"/>
  <c r="G138" i="5" s="1"/>
  <c r="F149" i="5"/>
  <c r="F172" i="5"/>
  <c r="G173" i="5"/>
  <c r="G172" i="5" s="1"/>
  <c r="C195" i="5"/>
  <c r="G150" i="5"/>
  <c r="G149" i="5" s="1"/>
  <c r="G65" i="5"/>
  <c r="F20" i="5"/>
  <c r="F89" i="5"/>
  <c r="F176" i="5"/>
  <c r="G15" i="5"/>
  <c r="G14" i="5" s="1"/>
  <c r="F14" i="5"/>
  <c r="F39" i="5"/>
  <c r="G40" i="5"/>
  <c r="G39" i="5" s="1"/>
  <c r="G51" i="5"/>
  <c r="G50" i="5" s="1"/>
  <c r="F50" i="5"/>
  <c r="G62" i="5"/>
  <c r="G61" i="5" s="1"/>
  <c r="F61" i="5"/>
  <c r="G94" i="5"/>
  <c r="G93" i="5" s="1"/>
  <c r="F93" i="5"/>
  <c r="F168" i="5"/>
  <c r="G134" i="5"/>
  <c r="G26" i="5"/>
  <c r="G25" i="5" s="1"/>
  <c r="G18" i="5" s="1"/>
  <c r="F25" i="5"/>
  <c r="G108" i="5"/>
  <c r="G107" i="5" s="1"/>
  <c r="F107" i="5"/>
  <c r="G145" i="5"/>
  <c r="C166" i="5"/>
  <c r="C162" i="5" s="1"/>
  <c r="G210" i="5"/>
  <c r="F202" i="5"/>
  <c r="F130" i="5"/>
  <c r="G116" i="5"/>
  <c r="G115" i="5" s="1"/>
  <c r="F115" i="5"/>
  <c r="G82" i="5"/>
  <c r="G81" i="5" s="1"/>
  <c r="F81" i="5"/>
  <c r="G74" i="5"/>
  <c r="G73" i="5" s="1"/>
  <c r="G47" i="5"/>
  <c r="G46" i="5" s="1"/>
  <c r="G8" i="5"/>
  <c r="G7" i="5" s="1"/>
  <c r="F97" i="5"/>
  <c r="F134" i="5"/>
  <c r="G86" i="5"/>
  <c r="G85" i="5" s="1"/>
  <c r="F85" i="5"/>
  <c r="F152" i="5"/>
  <c r="G43" i="5"/>
  <c r="G42" i="5" s="1"/>
  <c r="F42" i="5"/>
  <c r="G70" i="5"/>
  <c r="G69" i="5" s="1"/>
  <c r="F69" i="5"/>
  <c r="G207" i="5"/>
  <c r="G206" i="5" s="1"/>
  <c r="F206" i="5"/>
  <c r="F10" i="5"/>
  <c r="F32" i="5"/>
  <c r="F103" i="5"/>
  <c r="F120" i="5"/>
  <c r="F197" i="5"/>
  <c r="C18" i="5"/>
  <c r="C113" i="5"/>
  <c r="G121" i="5"/>
  <c r="G120" i="5" s="1"/>
  <c r="G11" i="5"/>
  <c r="G10" i="5" s="1"/>
  <c r="F145" i="5"/>
  <c r="C54" i="5"/>
  <c r="G101" i="5" l="1"/>
  <c r="F113" i="5"/>
  <c r="G166" i="5"/>
  <c r="G162" i="5" s="1"/>
  <c r="F18" i="5"/>
  <c r="F195" i="5"/>
  <c r="F101" i="5"/>
  <c r="F54" i="5"/>
  <c r="G36" i="5"/>
  <c r="F36" i="5"/>
  <c r="G195" i="5"/>
  <c r="G113" i="5"/>
  <c r="F143" i="5"/>
  <c r="C3" i="5"/>
  <c r="G143" i="5"/>
  <c r="G54" i="5"/>
  <c r="F166" i="5"/>
  <c r="F162" i="5" s="1"/>
  <c r="G3" i="5" l="1"/>
  <c r="F3" i="5"/>
</calcChain>
</file>

<file path=xl/sharedStrings.xml><?xml version="1.0" encoding="utf-8"?>
<sst xmlns="http://schemas.openxmlformats.org/spreadsheetml/2006/main" count="235" uniqueCount="82">
  <si>
    <t>შტატით გათვალისწინებული თანამდებობების დასახელება</t>
  </si>
  <si>
    <t>რაოდენობა</t>
  </si>
  <si>
    <t>სულ თანამდებობრივი სარგო წელიწადში</t>
  </si>
  <si>
    <t xml:space="preserve">სულ წლიური შრომის ანაზღაურება </t>
  </si>
  <si>
    <t>სულ</t>
  </si>
  <si>
    <t>ადმინისტრაცია</t>
  </si>
  <si>
    <t>გენერალური დირექტორი</t>
  </si>
  <si>
    <t>გენერალური დირექტორის მოადგილე</t>
  </si>
  <si>
    <t>ხარისხის კონტროლის სამმართველო</t>
  </si>
  <si>
    <t>სამმართველოს უფროსი</t>
  </si>
  <si>
    <t>უფროსი სპეციალისტი</t>
  </si>
  <si>
    <t>სპეციალისტი</t>
  </si>
  <si>
    <t>მთავარი სპეციალისტი</t>
  </si>
  <si>
    <t>ადმინისტრაციული დეპარტამენტი</t>
  </si>
  <si>
    <t>დეპარტამენტის უფროსი</t>
  </si>
  <si>
    <t>იურიდიული სამმართველო</t>
  </si>
  <si>
    <t>ტექნიკური უზრუნველყოფის სამმართველო</t>
  </si>
  <si>
    <t>საფინანსო-ეკონომიკური დეპარტამენტი</t>
  </si>
  <si>
    <t>დეპარტამენტის უფროსის მოადგილე/სამმართველოს უფროსი</t>
  </si>
  <si>
    <t>საფინანსო სამმართველო</t>
  </si>
  <si>
    <t>შესყიდვების სამმართველო</t>
  </si>
  <si>
    <t>ბუღალტრული აღრიცხვა-ანგარიშგების სამმართველო</t>
  </si>
  <si>
    <t>ლოჯისტიკის სამმართველო</t>
  </si>
  <si>
    <t>პროგრამების მართვის სამმართველო</t>
  </si>
  <si>
    <t>ანგარიშგების სამმართველო</t>
  </si>
  <si>
    <t>სამედიცინო სტატისტიკის დეპარტამენტი</t>
  </si>
  <si>
    <t>მონაცემთა ანალიზის და წარდგენის სამმართველო</t>
  </si>
  <si>
    <t>გადამდებ დაავადებათა დეპარტამენტი</t>
  </si>
  <si>
    <t xml:space="preserve">ვაქცინების ექსპედიციის და ცივი ჯაჭვის სამმართველო    </t>
  </si>
  <si>
    <t>არაგადამდებ დაავადებათა დეპარტამენტი</t>
  </si>
  <si>
    <t>ჯანმრთელობის ხელშეწყობის სამმართველო</t>
  </si>
  <si>
    <t>ლუგარის საზოგადოებრივი ჯანდაცვის კვლევითი ცენტრი</t>
  </si>
  <si>
    <t>ცენტრის მენეჯერი</t>
  </si>
  <si>
    <t>ბიოუსაფრთხოების და განსაკუთრებით საშიში პათოგენების დეპარტამენტი</t>
  </si>
  <si>
    <t>ბიოლოგიური უსაფრთხოების სამმართველო</t>
  </si>
  <si>
    <t>ბაქტერიების და ვირუსების ეროვნული საცავი</t>
  </si>
  <si>
    <t>ლაბორატორიის უფროსი</t>
  </si>
  <si>
    <t>განსაკუთრებით საშიში პათოგენების ლაბორატორია</t>
  </si>
  <si>
    <t>ზოოენტომოლოგიის ლაბორატორია</t>
  </si>
  <si>
    <t>ზოგადი ბაქტერიოლოგიური ლაბორატორია</t>
  </si>
  <si>
    <t>ვივარიუმი</t>
  </si>
  <si>
    <t>ანალიზების მიმღები და დამუშავების ჯგუფი</t>
  </si>
  <si>
    <t>ვირუსოლოგიის, მოლეკულური ბიოლოგიის და გენომის შემსწავლელი დეპარტამენტი</t>
  </si>
  <si>
    <t>მოლეკულური ეპიდემიოლოგიის ლაბორატორია</t>
  </si>
  <si>
    <t xml:space="preserve">გრიპის და რესპირატორული ვირუსების ლაბორატორია </t>
  </si>
  <si>
    <t xml:space="preserve">პოლიომიელიტის და სხვა ენტეროვირუსების ლაბორატორია </t>
  </si>
  <si>
    <t>ქსოვილოვანი კულტურების ლაბორატორია</t>
  </si>
  <si>
    <t xml:space="preserve">სეროლოგიური ლაბორატორია (წითელა–წითურას და როტავირუსების ჯგუფები)    </t>
  </si>
  <si>
    <t>დეპარტამენტის უფროსის მოადგილე</t>
  </si>
  <si>
    <t>იმერეთის სამმართველო</t>
  </si>
  <si>
    <t>აჭარის სამმართველო</t>
  </si>
  <si>
    <t>ფოთის განყოფილება</t>
  </si>
  <si>
    <t>განყოფილების უფროსი</t>
  </si>
  <si>
    <t>სამეგრელო-ზემო სვანეთის განყოფილება</t>
  </si>
  <si>
    <t>რაჭა-ლეჩხუმი-ქვემო სვანეთის განყოფილება</t>
  </si>
  <si>
    <t>სამცხე-ჯავახეთის განყოფილება</t>
  </si>
  <si>
    <t>კახეთის განყოფილება</t>
  </si>
  <si>
    <t>გურიის განყოფილება</t>
  </si>
  <si>
    <t>შიდა ქართლის განყოფილება</t>
  </si>
  <si>
    <t>საზოგადოებრივი ჯანმრთელობის რისკებზე მზადყოფნის და  რეაგირების სამმართველო</t>
  </si>
  <si>
    <t>საერთაშორისო და საზოგადოებასთან ურთიერთობების სამმართველო</t>
  </si>
  <si>
    <t>არაგადამდები დაავადებების და ჯანდაცვის რესურსების უტილიზაციის სტატისტიკის სამმართველო</t>
  </si>
  <si>
    <t xml:space="preserve">აივ/შიდსის, ტუბერკულოზის, სგგდ და ჰეპატიტების სამმართველო    </t>
  </si>
  <si>
    <t>მართვადი და რესპირატორული დაავადებების სამმართველო</t>
  </si>
  <si>
    <t>ალიმენტური, ნოზოკომიური და პარაზიტული დაავადებების სამმართველო</t>
  </si>
  <si>
    <t xml:space="preserve">იმუნიზაციის სამმართველო         </t>
  </si>
  <si>
    <t>ერთიანი ჯანმრთელობის სამმართველო</t>
  </si>
  <si>
    <t>ინფორმაციული ტექნოლოგიების სამმართველო</t>
  </si>
  <si>
    <t>სულ თანამდებობრივი სარგო თვეში</t>
  </si>
  <si>
    <t>თანამდებობრივი სარგოს თვეში ერთ ერთეულზე</t>
  </si>
  <si>
    <t>თანამდებობრივი სარგოს კოეფიციენტი ერთ ერთეულზე</t>
  </si>
  <si>
    <t>პოპულაციური რეგისტრების სამმართველო</t>
  </si>
  <si>
    <t xml:space="preserve"> დედათა და ბავშვთა და რეპროდუქციული ჯანმრთელობის სამმართველო</t>
  </si>
  <si>
    <t>ქრონიკული დაავადებების და ტრავმატიზმის სამმართველო</t>
  </si>
  <si>
    <t>საზოგადოებრივი ჯანდაცვის სახელმწიფო პროგრამების და  რეგიონული მართვის დეპარტამენტი</t>
  </si>
  <si>
    <t>გარემოს ჯანმრთელობის დეპარტამენტი</t>
  </si>
  <si>
    <t>გარემოს რისკ-ფაქტორების შეფასების და მონიტორინგის სამმართველო</t>
  </si>
  <si>
    <t>ადამიანური რესურსების მართვის და პროფესიული განვითარების სამმართველო</t>
  </si>
  <si>
    <t>N</t>
  </si>
  <si>
    <t>მოქმედი</t>
  </si>
  <si>
    <t>სსიპ - ლ. საყვარელიძიხ სახელობის დაავადებათა კონტროლისა და საზოგადოებრივი ჯანმრთელობის ეროვნული ცენტრის დასაქმებული პერსონალის ნუსხა, რომელთა შრომის ანაზღაურება შედგება ფიქსირებული და გამომუშავებული შრომის ანაზღაურების კომპონენტებისგან</t>
  </si>
  <si>
    <t>გადახრა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</si>
</sst>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1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0"/>
      <name val="Calibri"/>
      <family val="1"/>
      <charset val="204"/>
      <scheme val="minor"/>
    </font>
    <font>
      <b/>
      <sz val="11"/>
      <color theme="1"/>
      <name val="Sylfae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vertical="center"/>
    </xf>
    <xf numFmtId="0" fontId="4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7" fillId="0" borderId="1" xfId="0" applyFont="1" applyBorder="1" applyAlignment="1">
      <alignment horizontal="left" vertical="center" wrapText="1"/>
    </xf>
    <xf numFmtId="43" fontId="4" fillId="0" borderId="1" xfId="1" applyFont="1" applyBorder="1"/>
    <xf numFmtId="164" fontId="4" fillId="0" borderId="1" xfId="1" applyNumberFormat="1" applyFont="1" applyBorder="1"/>
    <xf numFmtId="0" fontId="8" fillId="3" borderId="1" xfId="0" applyFont="1" applyFill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2" borderId="1" xfId="0" applyFont="1" applyFill="1" applyBorder="1"/>
    <xf numFmtId="0" fontId="8" fillId="4" borderId="1" xfId="0" applyFont="1" applyFill="1" applyBorder="1"/>
    <xf numFmtId="0" fontId="7" fillId="4" borderId="1" xfId="0" applyFont="1" applyFill="1" applyBorder="1"/>
    <xf numFmtId="0" fontId="4" fillId="4" borderId="0" xfId="0" applyFont="1" applyFill="1"/>
    <xf numFmtId="164" fontId="5" fillId="0" borderId="1" xfId="1" applyNumberFormat="1" applyFont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/>
    <xf numFmtId="0" fontId="4" fillId="0" borderId="5" xfId="0" applyFont="1" applyFill="1" applyBorder="1" applyAlignment="1"/>
    <xf numFmtId="164" fontId="4" fillId="0" borderId="1" xfId="1" applyNumberFormat="1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" fontId="4" fillId="0" borderId="1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3"/>
  <sheetViews>
    <sheetView tabSelected="1" view="pageBreakPreview" zoomScaleNormal="100" zoomScaleSheetLayoutView="100" workbookViewId="0">
      <selection activeCell="N4" sqref="N4:N217"/>
    </sheetView>
  </sheetViews>
  <sheetFormatPr defaultColWidth="9.140625" defaultRowHeight="15" x14ac:dyDescent="0.25"/>
  <cols>
    <col min="1" max="1" width="4.28515625" style="2" customWidth="1"/>
    <col min="2" max="2" width="37" style="2" customWidth="1"/>
    <col min="3" max="3" width="8.7109375" style="2" customWidth="1"/>
    <col min="4" max="5" width="10.140625" style="2" customWidth="1"/>
    <col min="6" max="6" width="10.42578125" style="2" customWidth="1"/>
    <col min="7" max="7" width="11.28515625" style="2" customWidth="1"/>
    <col min="8" max="8" width="11.140625" style="2" customWidth="1"/>
    <col min="9" max="9" width="8.7109375" style="2" customWidth="1"/>
    <col min="10" max="10" width="8.5703125" style="2" customWidth="1"/>
    <col min="11" max="11" width="7.140625" style="2" customWidth="1"/>
    <col min="12" max="12" width="11.5703125" style="2" customWidth="1"/>
    <col min="13" max="13" width="11.7109375" style="2" customWidth="1"/>
    <col min="14" max="14" width="11.42578125" style="2" customWidth="1"/>
    <col min="15" max="16384" width="9.140625" style="2"/>
  </cols>
  <sheetData>
    <row r="1" spans="1:17" ht="87" customHeight="1" x14ac:dyDescent="0.25">
      <c r="A1" s="35"/>
      <c r="B1" s="35"/>
      <c r="C1" s="38" t="s">
        <v>79</v>
      </c>
      <c r="D1" s="39"/>
      <c r="E1" s="39"/>
      <c r="F1" s="39"/>
      <c r="G1" s="39"/>
      <c r="H1" s="39"/>
      <c r="I1" s="43" t="s">
        <v>80</v>
      </c>
      <c r="J1" s="40"/>
      <c r="K1" s="40"/>
      <c r="L1" s="40"/>
      <c r="M1" s="40"/>
      <c r="N1" s="44"/>
      <c r="O1" s="41" t="s">
        <v>81</v>
      </c>
      <c r="P1" s="41"/>
      <c r="Q1" s="42"/>
    </row>
    <row r="2" spans="1:17" ht="89.25" customHeight="1" x14ac:dyDescent="0.25">
      <c r="A2" s="3" t="s">
        <v>78</v>
      </c>
      <c r="B2" s="3" t="s">
        <v>0</v>
      </c>
      <c r="C2" s="3" t="s">
        <v>1</v>
      </c>
      <c r="D2" s="3" t="s">
        <v>70</v>
      </c>
      <c r="E2" s="3" t="s">
        <v>69</v>
      </c>
      <c r="F2" s="3" t="s">
        <v>68</v>
      </c>
      <c r="G2" s="3" t="s">
        <v>2</v>
      </c>
      <c r="H2" s="3" t="s">
        <v>3</v>
      </c>
      <c r="I2" s="3" t="s">
        <v>1</v>
      </c>
      <c r="J2" s="3" t="s">
        <v>70</v>
      </c>
      <c r="K2" s="3" t="s">
        <v>69</v>
      </c>
      <c r="L2" s="3" t="s">
        <v>68</v>
      </c>
      <c r="M2" s="3" t="s">
        <v>2</v>
      </c>
      <c r="N2" s="3" t="s">
        <v>3</v>
      </c>
      <c r="O2" s="36" t="s">
        <v>1</v>
      </c>
      <c r="P2" s="36" t="s">
        <v>68</v>
      </c>
      <c r="Q2" s="36" t="s">
        <v>2</v>
      </c>
    </row>
    <row r="3" spans="1:17" ht="20.25" customHeight="1" x14ac:dyDescent="0.25">
      <c r="A3" s="4"/>
      <c r="B3" s="5" t="s">
        <v>4</v>
      </c>
      <c r="C3" s="6">
        <f>C4+C7+C10+C14+C18+C36+C54+C101+C113+C143+C157+C162+C195</f>
        <v>302</v>
      </c>
      <c r="D3" s="6">
        <f t="shared" ref="D3:G3" si="0">D4+D7+D10+D14+D18+D36+D54+D101+D113+D143+D157+D162+D195</f>
        <v>0</v>
      </c>
      <c r="E3" s="6">
        <f t="shared" si="0"/>
        <v>0</v>
      </c>
      <c r="F3" s="22">
        <f t="shared" si="0"/>
        <v>292600</v>
      </c>
      <c r="G3" s="22">
        <f t="shared" si="0"/>
        <v>3511200</v>
      </c>
      <c r="H3" s="7">
        <v>3560000</v>
      </c>
      <c r="I3" s="6">
        <f>I4+I7+I10+I14+I18+I36+I54+I101+I113+I143+I157+I162+I195</f>
        <v>297</v>
      </c>
      <c r="J3" s="6">
        <f t="shared" ref="J3:M3" si="1">J4+J7+J10+J14+J18+J36+J54+J101+J113+J143+J157+J162+J195</f>
        <v>0</v>
      </c>
      <c r="K3" s="6">
        <f t="shared" si="1"/>
        <v>0</v>
      </c>
      <c r="L3" s="22">
        <f t="shared" si="1"/>
        <v>280400</v>
      </c>
      <c r="M3" s="22">
        <f t="shared" si="1"/>
        <v>3364800</v>
      </c>
      <c r="N3" s="7">
        <v>3560000</v>
      </c>
      <c r="O3" s="37">
        <f>I3-C3</f>
        <v>-5</v>
      </c>
      <c r="P3" s="37">
        <f>L3-F3</f>
        <v>-12200</v>
      </c>
      <c r="Q3" s="37">
        <f>M3-G3</f>
        <v>-146400</v>
      </c>
    </row>
    <row r="4" spans="1:17" x14ac:dyDescent="0.25">
      <c r="A4" s="8"/>
      <c r="B4" s="9" t="s">
        <v>5</v>
      </c>
      <c r="C4" s="23">
        <f>C5+C6</f>
        <v>5</v>
      </c>
      <c r="D4" s="23"/>
      <c r="E4" s="23"/>
      <c r="F4" s="23">
        <f t="shared" ref="F4:G4" si="2">F5+F6</f>
        <v>12200</v>
      </c>
      <c r="G4" s="23">
        <f t="shared" si="2"/>
        <v>146400</v>
      </c>
      <c r="H4" s="33"/>
      <c r="I4" s="23">
        <f>I5+I6</f>
        <v>0</v>
      </c>
      <c r="J4" s="23"/>
      <c r="K4" s="23"/>
      <c r="L4" s="23">
        <f t="shared" ref="L4:M4" si="3">L5+L6</f>
        <v>0</v>
      </c>
      <c r="M4" s="23">
        <f t="shared" si="3"/>
        <v>0</v>
      </c>
      <c r="N4" s="33"/>
      <c r="O4" s="37">
        <f t="shared" ref="O4:O67" si="4">I4-C4</f>
        <v>-5</v>
      </c>
      <c r="P4" s="37">
        <f t="shared" ref="P4:P67" si="5">L4-F4</f>
        <v>-12200</v>
      </c>
      <c r="Q4" s="37">
        <f t="shared" ref="Q4:Q67" si="6">M4-G4</f>
        <v>-146400</v>
      </c>
    </row>
    <row r="5" spans="1:17" x14ac:dyDescent="0.25">
      <c r="A5" s="10"/>
      <c r="B5" s="11" t="s">
        <v>6</v>
      </c>
      <c r="C5" s="32">
        <v>1</v>
      </c>
      <c r="D5" s="12">
        <v>2.6</v>
      </c>
      <c r="E5" s="13">
        <f>D5*1000</f>
        <v>2600</v>
      </c>
      <c r="F5" s="13">
        <f>E5*C5</f>
        <v>2600</v>
      </c>
      <c r="G5" s="13">
        <f>F5*12</f>
        <v>31200</v>
      </c>
      <c r="H5" s="34"/>
      <c r="I5" s="32"/>
      <c r="J5" s="12"/>
      <c r="K5" s="13"/>
      <c r="L5" s="13">
        <f>K5*I5</f>
        <v>0</v>
      </c>
      <c r="M5" s="13">
        <f>L5*12</f>
        <v>0</v>
      </c>
      <c r="N5" s="34"/>
      <c r="O5" s="37">
        <f t="shared" si="4"/>
        <v>-1</v>
      </c>
      <c r="P5" s="37">
        <f t="shared" si="5"/>
        <v>-2600</v>
      </c>
      <c r="Q5" s="37">
        <f t="shared" si="6"/>
        <v>-31200</v>
      </c>
    </row>
    <row r="6" spans="1:17" x14ac:dyDescent="0.25">
      <c r="A6" s="10"/>
      <c r="B6" s="11" t="s">
        <v>7</v>
      </c>
      <c r="C6" s="32">
        <v>4</v>
      </c>
      <c r="D6" s="12">
        <v>2.4</v>
      </c>
      <c r="E6" s="13">
        <f t="shared" ref="E6:E64" si="7">D6*1000</f>
        <v>2400</v>
      </c>
      <c r="F6" s="13">
        <f>E6*C6</f>
        <v>9600</v>
      </c>
      <c r="G6" s="13">
        <f t="shared" ref="G6:G53" si="8">F6*12</f>
        <v>115200</v>
      </c>
      <c r="H6" s="34"/>
      <c r="I6" s="32"/>
      <c r="J6" s="12"/>
      <c r="K6" s="13"/>
      <c r="L6" s="13">
        <f>K6*I6</f>
        <v>0</v>
      </c>
      <c r="M6" s="13">
        <f t="shared" ref="M6:M53" si="9">L6*12</f>
        <v>0</v>
      </c>
      <c r="N6" s="34"/>
      <c r="O6" s="37">
        <f t="shared" si="4"/>
        <v>-4</v>
      </c>
      <c r="P6" s="37">
        <f t="shared" si="5"/>
        <v>-9600</v>
      </c>
      <c r="Q6" s="37">
        <f t="shared" si="6"/>
        <v>-115200</v>
      </c>
    </row>
    <row r="7" spans="1:17" ht="27" customHeight="1" x14ac:dyDescent="0.25">
      <c r="A7" s="8"/>
      <c r="B7" s="9" t="s">
        <v>8</v>
      </c>
      <c r="C7" s="24">
        <f>C8+C9</f>
        <v>2</v>
      </c>
      <c r="D7" s="24"/>
      <c r="E7" s="24"/>
      <c r="F7" s="24">
        <f t="shared" ref="F7:G7" si="10">F8+F9</f>
        <v>2400</v>
      </c>
      <c r="G7" s="24">
        <f t="shared" si="10"/>
        <v>28800</v>
      </c>
      <c r="H7" s="34"/>
      <c r="I7" s="24">
        <f>I8+I9</f>
        <v>2</v>
      </c>
      <c r="J7" s="24"/>
      <c r="K7" s="24"/>
      <c r="L7" s="24">
        <f t="shared" ref="L7:M7" si="11">L8+L9</f>
        <v>2400</v>
      </c>
      <c r="M7" s="24">
        <f t="shared" si="11"/>
        <v>28800</v>
      </c>
      <c r="N7" s="34"/>
      <c r="O7" s="37">
        <f t="shared" si="4"/>
        <v>0</v>
      </c>
      <c r="P7" s="37">
        <f t="shared" si="5"/>
        <v>0</v>
      </c>
      <c r="Q7" s="37">
        <f t="shared" si="6"/>
        <v>0</v>
      </c>
    </row>
    <row r="8" spans="1:17" x14ac:dyDescent="0.25">
      <c r="A8" s="10"/>
      <c r="B8" s="11" t="s">
        <v>9</v>
      </c>
      <c r="C8" s="32">
        <v>1</v>
      </c>
      <c r="D8" s="12">
        <v>1.6</v>
      </c>
      <c r="E8" s="13">
        <f t="shared" si="7"/>
        <v>1600</v>
      </c>
      <c r="F8" s="13">
        <f>E8*C8</f>
        <v>1600</v>
      </c>
      <c r="G8" s="13">
        <f t="shared" si="8"/>
        <v>19200</v>
      </c>
      <c r="H8" s="34"/>
      <c r="I8" s="32">
        <v>1</v>
      </c>
      <c r="J8" s="12">
        <v>1.6</v>
      </c>
      <c r="K8" s="13">
        <f t="shared" ref="K8:K66" si="12">J8*1000</f>
        <v>1600</v>
      </c>
      <c r="L8" s="13">
        <f>K8*I8</f>
        <v>1600</v>
      </c>
      <c r="M8" s="13">
        <f t="shared" ref="M8:M55" si="13">L8*12</f>
        <v>19200</v>
      </c>
      <c r="N8" s="34"/>
      <c r="O8" s="37">
        <f t="shared" si="4"/>
        <v>0</v>
      </c>
      <c r="P8" s="37">
        <f t="shared" si="5"/>
        <v>0</v>
      </c>
      <c r="Q8" s="37">
        <f t="shared" si="6"/>
        <v>0</v>
      </c>
    </row>
    <row r="9" spans="1:17" x14ac:dyDescent="0.25">
      <c r="A9" s="10"/>
      <c r="B9" s="11" t="s">
        <v>10</v>
      </c>
      <c r="C9" s="32">
        <v>1</v>
      </c>
      <c r="D9" s="12">
        <v>0.8</v>
      </c>
      <c r="E9" s="13">
        <f t="shared" si="7"/>
        <v>800</v>
      </c>
      <c r="F9" s="13">
        <f>E9*C9</f>
        <v>800</v>
      </c>
      <c r="G9" s="13">
        <f t="shared" si="8"/>
        <v>9600</v>
      </c>
      <c r="H9" s="34"/>
      <c r="I9" s="32">
        <v>1</v>
      </c>
      <c r="J9" s="12">
        <v>0.8</v>
      </c>
      <c r="K9" s="13">
        <f t="shared" si="12"/>
        <v>800</v>
      </c>
      <c r="L9" s="13">
        <f>K9*I9</f>
        <v>800</v>
      </c>
      <c r="M9" s="13">
        <f t="shared" si="13"/>
        <v>9600</v>
      </c>
      <c r="N9" s="34"/>
      <c r="O9" s="37">
        <f t="shared" si="4"/>
        <v>0</v>
      </c>
      <c r="P9" s="37">
        <f t="shared" si="5"/>
        <v>0</v>
      </c>
      <c r="Q9" s="37">
        <f t="shared" si="6"/>
        <v>0</v>
      </c>
    </row>
    <row r="10" spans="1:17" ht="48.75" customHeight="1" x14ac:dyDescent="0.25">
      <c r="A10" s="14"/>
      <c r="B10" s="9" t="s">
        <v>59</v>
      </c>
      <c r="C10" s="25">
        <f>C11+C12+C13</f>
        <v>3</v>
      </c>
      <c r="D10" s="25"/>
      <c r="E10" s="25"/>
      <c r="F10" s="25">
        <f t="shared" ref="F10:G10" si="14">F11+F12+F13</f>
        <v>3050</v>
      </c>
      <c r="G10" s="25">
        <f t="shared" si="14"/>
        <v>36600</v>
      </c>
      <c r="H10" s="34"/>
      <c r="I10" s="25">
        <f>I11+I12+I13</f>
        <v>3</v>
      </c>
      <c r="J10" s="25"/>
      <c r="K10" s="25"/>
      <c r="L10" s="25">
        <f t="shared" ref="L10:M10" si="15">L11+L12+L13</f>
        <v>3050</v>
      </c>
      <c r="M10" s="25">
        <f t="shared" si="15"/>
        <v>36600</v>
      </c>
      <c r="N10" s="34"/>
      <c r="O10" s="37">
        <f t="shared" si="4"/>
        <v>0</v>
      </c>
      <c r="P10" s="37">
        <f t="shared" si="5"/>
        <v>0</v>
      </c>
      <c r="Q10" s="37">
        <f t="shared" si="6"/>
        <v>0</v>
      </c>
    </row>
    <row r="11" spans="1:17" x14ac:dyDescent="0.25">
      <c r="A11" s="15"/>
      <c r="B11" s="11" t="s">
        <v>9</v>
      </c>
      <c r="C11" s="32">
        <v>1</v>
      </c>
      <c r="D11" s="12">
        <v>1.6</v>
      </c>
      <c r="E11" s="13">
        <f t="shared" si="7"/>
        <v>1600</v>
      </c>
      <c r="F11" s="13">
        <f>E11*C11</f>
        <v>1600</v>
      </c>
      <c r="G11" s="13">
        <f t="shared" si="8"/>
        <v>19200</v>
      </c>
      <c r="H11" s="34"/>
      <c r="I11" s="32">
        <v>1</v>
      </c>
      <c r="J11" s="12">
        <v>1.6</v>
      </c>
      <c r="K11" s="13">
        <f t="shared" ref="K11:K69" si="16">J11*1000</f>
        <v>1600</v>
      </c>
      <c r="L11" s="13">
        <f>K11*I11</f>
        <v>1600</v>
      </c>
      <c r="M11" s="13">
        <f t="shared" ref="M11:M58" si="17">L11*12</f>
        <v>19200</v>
      </c>
      <c r="N11" s="34"/>
      <c r="O11" s="37">
        <f t="shared" si="4"/>
        <v>0</v>
      </c>
      <c r="P11" s="37">
        <f t="shared" si="5"/>
        <v>0</v>
      </c>
      <c r="Q11" s="37">
        <f t="shared" si="6"/>
        <v>0</v>
      </c>
    </row>
    <row r="12" spans="1:17" x14ac:dyDescent="0.25">
      <c r="A12" s="15"/>
      <c r="B12" s="11" t="s">
        <v>10</v>
      </c>
      <c r="C12" s="32">
        <v>1</v>
      </c>
      <c r="D12" s="12">
        <v>0.8</v>
      </c>
      <c r="E12" s="13">
        <f t="shared" si="7"/>
        <v>800</v>
      </c>
      <c r="F12" s="13">
        <f t="shared" ref="F12:F13" si="18">E12*C12</f>
        <v>800</v>
      </c>
      <c r="G12" s="13">
        <f t="shared" si="8"/>
        <v>9600</v>
      </c>
      <c r="H12" s="34"/>
      <c r="I12" s="32">
        <v>1</v>
      </c>
      <c r="J12" s="12">
        <v>0.8</v>
      </c>
      <c r="K12" s="13">
        <f t="shared" si="16"/>
        <v>800</v>
      </c>
      <c r="L12" s="13">
        <f t="shared" ref="L12:L13" si="19">K12*I12</f>
        <v>800</v>
      </c>
      <c r="M12" s="13">
        <f t="shared" si="17"/>
        <v>9600</v>
      </c>
      <c r="N12" s="34"/>
      <c r="O12" s="37">
        <f t="shared" si="4"/>
        <v>0</v>
      </c>
      <c r="P12" s="37">
        <f t="shared" si="5"/>
        <v>0</v>
      </c>
      <c r="Q12" s="37">
        <f t="shared" si="6"/>
        <v>0</v>
      </c>
    </row>
    <row r="13" spans="1:17" x14ac:dyDescent="0.25">
      <c r="A13" s="15"/>
      <c r="B13" s="11" t="s">
        <v>11</v>
      </c>
      <c r="C13" s="32">
        <v>1</v>
      </c>
      <c r="D13" s="12">
        <v>0.65</v>
      </c>
      <c r="E13" s="13">
        <f>D13*1000</f>
        <v>650</v>
      </c>
      <c r="F13" s="13">
        <f t="shared" si="18"/>
        <v>650</v>
      </c>
      <c r="G13" s="13">
        <f t="shared" si="8"/>
        <v>7800</v>
      </c>
      <c r="H13" s="34"/>
      <c r="I13" s="32">
        <v>1</v>
      </c>
      <c r="J13" s="12">
        <v>0.65</v>
      </c>
      <c r="K13" s="13">
        <f>J13*1000</f>
        <v>650</v>
      </c>
      <c r="L13" s="13">
        <f t="shared" si="19"/>
        <v>650</v>
      </c>
      <c r="M13" s="13">
        <f t="shared" si="17"/>
        <v>7800</v>
      </c>
      <c r="N13" s="34"/>
      <c r="O13" s="37">
        <f t="shared" si="4"/>
        <v>0</v>
      </c>
      <c r="P13" s="37">
        <f t="shared" si="5"/>
        <v>0</v>
      </c>
      <c r="Q13" s="37">
        <f t="shared" si="6"/>
        <v>0</v>
      </c>
    </row>
    <row r="14" spans="1:17" ht="39.75" customHeight="1" x14ac:dyDescent="0.25">
      <c r="A14" s="14"/>
      <c r="B14" s="9" t="s">
        <v>60</v>
      </c>
      <c r="C14" s="25">
        <f>C15+C16+C17</f>
        <v>8</v>
      </c>
      <c r="D14" s="25"/>
      <c r="E14" s="25"/>
      <c r="F14" s="25">
        <f t="shared" ref="F14:G14" si="20">F15+F16+F17</f>
        <v>8000</v>
      </c>
      <c r="G14" s="25">
        <f t="shared" si="20"/>
        <v>96000</v>
      </c>
      <c r="H14" s="34"/>
      <c r="I14" s="25">
        <f>I15+I16+I17</f>
        <v>8</v>
      </c>
      <c r="J14" s="25"/>
      <c r="K14" s="25"/>
      <c r="L14" s="25">
        <f t="shared" ref="L14:M14" si="21">L15+L16+L17</f>
        <v>8000</v>
      </c>
      <c r="M14" s="25">
        <f t="shared" si="21"/>
        <v>96000</v>
      </c>
      <c r="N14" s="34"/>
      <c r="O14" s="37">
        <f t="shared" si="4"/>
        <v>0</v>
      </c>
      <c r="P14" s="37">
        <f t="shared" si="5"/>
        <v>0</v>
      </c>
      <c r="Q14" s="37">
        <f t="shared" si="6"/>
        <v>0</v>
      </c>
    </row>
    <row r="15" spans="1:17" x14ac:dyDescent="0.25">
      <c r="A15" s="15"/>
      <c r="B15" s="11" t="s">
        <v>9</v>
      </c>
      <c r="C15" s="32">
        <v>1</v>
      </c>
      <c r="D15" s="12">
        <v>1.6</v>
      </c>
      <c r="E15" s="13">
        <f t="shared" si="7"/>
        <v>1600</v>
      </c>
      <c r="F15" s="13">
        <f>E15*C15</f>
        <v>1600</v>
      </c>
      <c r="G15" s="13">
        <f t="shared" si="8"/>
        <v>19200</v>
      </c>
      <c r="H15" s="34"/>
      <c r="I15" s="32">
        <v>1</v>
      </c>
      <c r="J15" s="12">
        <v>1.6</v>
      </c>
      <c r="K15" s="13">
        <f t="shared" ref="K15:K73" si="22">J15*1000</f>
        <v>1600</v>
      </c>
      <c r="L15" s="13">
        <f>K15*I15</f>
        <v>1600</v>
      </c>
      <c r="M15" s="13">
        <f t="shared" ref="M15:M62" si="23">L15*12</f>
        <v>19200</v>
      </c>
      <c r="N15" s="34"/>
      <c r="O15" s="37">
        <f t="shared" si="4"/>
        <v>0</v>
      </c>
      <c r="P15" s="37">
        <f t="shared" si="5"/>
        <v>0</v>
      </c>
      <c r="Q15" s="37">
        <f t="shared" si="6"/>
        <v>0</v>
      </c>
    </row>
    <row r="16" spans="1:17" x14ac:dyDescent="0.25">
      <c r="A16" s="15"/>
      <c r="B16" s="11" t="s">
        <v>12</v>
      </c>
      <c r="C16" s="32">
        <v>4</v>
      </c>
      <c r="D16" s="12">
        <v>1</v>
      </c>
      <c r="E16" s="13">
        <f t="shared" si="7"/>
        <v>1000</v>
      </c>
      <c r="F16" s="13">
        <f>E16*C16</f>
        <v>4000</v>
      </c>
      <c r="G16" s="13">
        <f t="shared" si="8"/>
        <v>48000</v>
      </c>
      <c r="H16" s="34"/>
      <c r="I16" s="32">
        <v>4</v>
      </c>
      <c r="J16" s="12">
        <v>1</v>
      </c>
      <c r="K16" s="13">
        <f t="shared" si="22"/>
        <v>1000</v>
      </c>
      <c r="L16" s="13">
        <f>K16*I16</f>
        <v>4000</v>
      </c>
      <c r="M16" s="13">
        <f t="shared" si="23"/>
        <v>48000</v>
      </c>
      <c r="N16" s="34"/>
      <c r="O16" s="37">
        <f t="shared" si="4"/>
        <v>0</v>
      </c>
      <c r="P16" s="37">
        <f t="shared" si="5"/>
        <v>0</v>
      </c>
      <c r="Q16" s="37">
        <f t="shared" si="6"/>
        <v>0</v>
      </c>
    </row>
    <row r="17" spans="1:17" x14ac:dyDescent="0.25">
      <c r="A17" s="15"/>
      <c r="B17" s="11" t="s">
        <v>10</v>
      </c>
      <c r="C17" s="32">
        <v>3</v>
      </c>
      <c r="D17" s="12">
        <v>0.8</v>
      </c>
      <c r="E17" s="13">
        <f t="shared" si="7"/>
        <v>800</v>
      </c>
      <c r="F17" s="13">
        <f>E17*C17</f>
        <v>2400</v>
      </c>
      <c r="G17" s="13">
        <f t="shared" si="8"/>
        <v>28800</v>
      </c>
      <c r="H17" s="34"/>
      <c r="I17" s="32">
        <v>3</v>
      </c>
      <c r="J17" s="12">
        <v>0.8</v>
      </c>
      <c r="K17" s="13">
        <f t="shared" si="22"/>
        <v>800</v>
      </c>
      <c r="L17" s="13">
        <f>K17*I17</f>
        <v>2400</v>
      </c>
      <c r="M17" s="13">
        <f t="shared" si="23"/>
        <v>28800</v>
      </c>
      <c r="N17" s="34"/>
      <c r="O17" s="37">
        <f t="shared" si="4"/>
        <v>0</v>
      </c>
      <c r="P17" s="37">
        <f t="shared" si="5"/>
        <v>0</v>
      </c>
      <c r="Q17" s="37">
        <f t="shared" si="6"/>
        <v>0</v>
      </c>
    </row>
    <row r="18" spans="1:17" ht="25.5" customHeight="1" x14ac:dyDescent="0.25">
      <c r="A18" s="14"/>
      <c r="B18" s="9" t="s">
        <v>13</v>
      </c>
      <c r="C18" s="25">
        <f>C19+C20+C25+C29+C32</f>
        <v>17</v>
      </c>
      <c r="D18" s="25"/>
      <c r="E18" s="25"/>
      <c r="F18" s="25">
        <f t="shared" ref="F18:G18" si="24">F19+F20+F25+F29+F32</f>
        <v>19300</v>
      </c>
      <c r="G18" s="25">
        <f t="shared" si="24"/>
        <v>231600</v>
      </c>
      <c r="H18" s="34"/>
      <c r="I18" s="25">
        <f>I19+I20+I25+I29+I32</f>
        <v>17</v>
      </c>
      <c r="J18" s="25"/>
      <c r="K18" s="25"/>
      <c r="L18" s="25">
        <f t="shared" ref="L18:M18" si="25">L19+L20+L25+L29+L32</f>
        <v>19300</v>
      </c>
      <c r="M18" s="25">
        <f t="shared" si="25"/>
        <v>231600</v>
      </c>
      <c r="N18" s="34"/>
      <c r="O18" s="37">
        <f t="shared" si="4"/>
        <v>0</v>
      </c>
      <c r="P18" s="37">
        <f t="shared" si="5"/>
        <v>0</v>
      </c>
      <c r="Q18" s="37">
        <f t="shared" si="6"/>
        <v>0</v>
      </c>
    </row>
    <row r="19" spans="1:17" ht="15.75" x14ac:dyDescent="0.3">
      <c r="A19" s="16"/>
      <c r="B19" s="17" t="s">
        <v>14</v>
      </c>
      <c r="C19" s="32">
        <v>1</v>
      </c>
      <c r="D19" s="12">
        <v>2</v>
      </c>
      <c r="E19" s="13">
        <f t="shared" si="7"/>
        <v>2000</v>
      </c>
      <c r="F19" s="13">
        <f>E19*C19</f>
        <v>2000</v>
      </c>
      <c r="G19" s="13">
        <f t="shared" si="8"/>
        <v>24000</v>
      </c>
      <c r="H19" s="34"/>
      <c r="I19" s="32">
        <v>1</v>
      </c>
      <c r="J19" s="12">
        <v>2</v>
      </c>
      <c r="K19" s="13">
        <f t="shared" ref="K19:K77" si="26">J19*1000</f>
        <v>2000</v>
      </c>
      <c r="L19" s="13">
        <f>K19*I19</f>
        <v>2000</v>
      </c>
      <c r="M19" s="13">
        <f t="shared" ref="M19:M66" si="27">L19*12</f>
        <v>24000</v>
      </c>
      <c r="N19" s="34"/>
      <c r="O19" s="37">
        <f t="shared" si="4"/>
        <v>0</v>
      </c>
      <c r="P19" s="37">
        <f t="shared" si="5"/>
        <v>0</v>
      </c>
      <c r="Q19" s="37">
        <f t="shared" si="6"/>
        <v>0</v>
      </c>
    </row>
    <row r="20" spans="1:17" ht="36" customHeight="1" x14ac:dyDescent="0.25">
      <c r="A20" s="18"/>
      <c r="B20" s="1" t="s">
        <v>77</v>
      </c>
      <c r="C20" s="26">
        <f>C21+C22+C23+C24</f>
        <v>6</v>
      </c>
      <c r="D20" s="26"/>
      <c r="E20" s="26"/>
      <c r="F20" s="26">
        <f t="shared" ref="F20:G20" si="28">F21+F22+F23+F24</f>
        <v>6050</v>
      </c>
      <c r="G20" s="26">
        <f t="shared" si="28"/>
        <v>72600</v>
      </c>
      <c r="H20" s="34"/>
      <c r="I20" s="26">
        <f>I21+I22+I23+I24</f>
        <v>6</v>
      </c>
      <c r="J20" s="26"/>
      <c r="K20" s="26"/>
      <c r="L20" s="26">
        <f t="shared" ref="L20:M20" si="29">L21+L22+L23+L24</f>
        <v>6050</v>
      </c>
      <c r="M20" s="26">
        <f t="shared" si="29"/>
        <v>72600</v>
      </c>
      <c r="N20" s="34"/>
      <c r="O20" s="37">
        <f t="shared" si="4"/>
        <v>0</v>
      </c>
      <c r="P20" s="37">
        <f t="shared" si="5"/>
        <v>0</v>
      </c>
      <c r="Q20" s="37">
        <f t="shared" si="6"/>
        <v>0</v>
      </c>
    </row>
    <row r="21" spans="1:17" x14ac:dyDescent="0.25">
      <c r="A21" s="15"/>
      <c r="B21" s="11" t="s">
        <v>9</v>
      </c>
      <c r="C21" s="32">
        <v>1</v>
      </c>
      <c r="D21" s="12">
        <v>1.6</v>
      </c>
      <c r="E21" s="13">
        <f t="shared" si="7"/>
        <v>1600</v>
      </c>
      <c r="F21" s="13">
        <f>E21*C21</f>
        <v>1600</v>
      </c>
      <c r="G21" s="13">
        <f t="shared" si="8"/>
        <v>19200</v>
      </c>
      <c r="H21" s="34"/>
      <c r="I21" s="32">
        <v>1</v>
      </c>
      <c r="J21" s="12">
        <v>1.6</v>
      </c>
      <c r="K21" s="13">
        <f t="shared" ref="K21:K79" si="30">J21*1000</f>
        <v>1600</v>
      </c>
      <c r="L21" s="13">
        <f>K21*I21</f>
        <v>1600</v>
      </c>
      <c r="M21" s="13">
        <f t="shared" ref="M21:M68" si="31">L21*12</f>
        <v>19200</v>
      </c>
      <c r="N21" s="34"/>
      <c r="O21" s="37">
        <f t="shared" si="4"/>
        <v>0</v>
      </c>
      <c r="P21" s="37">
        <f t="shared" si="5"/>
        <v>0</v>
      </c>
      <c r="Q21" s="37">
        <f t="shared" si="6"/>
        <v>0</v>
      </c>
    </row>
    <row r="22" spans="1:17" x14ac:dyDescent="0.25">
      <c r="A22" s="15"/>
      <c r="B22" s="11" t="s">
        <v>12</v>
      </c>
      <c r="C22" s="32">
        <v>3</v>
      </c>
      <c r="D22" s="12">
        <v>1</v>
      </c>
      <c r="E22" s="13">
        <f t="shared" si="7"/>
        <v>1000</v>
      </c>
      <c r="F22" s="13">
        <f>E22*C22</f>
        <v>3000</v>
      </c>
      <c r="G22" s="13">
        <f t="shared" si="8"/>
        <v>36000</v>
      </c>
      <c r="H22" s="34"/>
      <c r="I22" s="32">
        <v>3</v>
      </c>
      <c r="J22" s="12">
        <v>1</v>
      </c>
      <c r="K22" s="13">
        <f t="shared" si="30"/>
        <v>1000</v>
      </c>
      <c r="L22" s="13">
        <f>K22*I22</f>
        <v>3000</v>
      </c>
      <c r="M22" s="13">
        <f t="shared" si="31"/>
        <v>36000</v>
      </c>
      <c r="N22" s="34"/>
      <c r="O22" s="37">
        <f t="shared" si="4"/>
        <v>0</v>
      </c>
      <c r="P22" s="37">
        <f t="shared" si="5"/>
        <v>0</v>
      </c>
      <c r="Q22" s="37">
        <f t="shared" si="6"/>
        <v>0</v>
      </c>
    </row>
    <row r="23" spans="1:17" x14ac:dyDescent="0.25">
      <c r="A23" s="15"/>
      <c r="B23" s="11" t="s">
        <v>10</v>
      </c>
      <c r="C23" s="32">
        <v>1</v>
      </c>
      <c r="D23" s="12">
        <v>0.8</v>
      </c>
      <c r="E23" s="13">
        <f t="shared" si="7"/>
        <v>800</v>
      </c>
      <c r="F23" s="13">
        <f>E23*C23</f>
        <v>800</v>
      </c>
      <c r="G23" s="13">
        <f t="shared" si="8"/>
        <v>9600</v>
      </c>
      <c r="H23" s="34"/>
      <c r="I23" s="32">
        <v>1</v>
      </c>
      <c r="J23" s="12">
        <v>0.8</v>
      </c>
      <c r="K23" s="13">
        <f t="shared" si="30"/>
        <v>800</v>
      </c>
      <c r="L23" s="13">
        <f>K23*I23</f>
        <v>800</v>
      </c>
      <c r="M23" s="13">
        <f t="shared" si="31"/>
        <v>9600</v>
      </c>
      <c r="N23" s="34"/>
      <c r="O23" s="37">
        <f t="shared" si="4"/>
        <v>0</v>
      </c>
      <c r="P23" s="37">
        <f t="shared" si="5"/>
        <v>0</v>
      </c>
      <c r="Q23" s="37">
        <f t="shared" si="6"/>
        <v>0</v>
      </c>
    </row>
    <row r="24" spans="1:17" x14ac:dyDescent="0.25">
      <c r="A24" s="15"/>
      <c r="B24" s="11" t="s">
        <v>11</v>
      </c>
      <c r="C24" s="32">
        <v>1</v>
      </c>
      <c r="D24" s="12">
        <v>0.65</v>
      </c>
      <c r="E24" s="13">
        <f t="shared" si="7"/>
        <v>650</v>
      </c>
      <c r="F24" s="13">
        <f>E24*C24</f>
        <v>650</v>
      </c>
      <c r="G24" s="13">
        <f t="shared" si="8"/>
        <v>7800</v>
      </c>
      <c r="H24" s="34"/>
      <c r="I24" s="32">
        <v>1</v>
      </c>
      <c r="J24" s="12">
        <v>0.65</v>
      </c>
      <c r="K24" s="13">
        <f t="shared" si="30"/>
        <v>650</v>
      </c>
      <c r="L24" s="13">
        <f>K24*I24</f>
        <v>650</v>
      </c>
      <c r="M24" s="13">
        <f t="shared" si="31"/>
        <v>7800</v>
      </c>
      <c r="N24" s="34"/>
      <c r="O24" s="37">
        <f t="shared" si="4"/>
        <v>0</v>
      </c>
      <c r="P24" s="37">
        <f t="shared" si="5"/>
        <v>0</v>
      </c>
      <c r="Q24" s="37">
        <f t="shared" si="6"/>
        <v>0</v>
      </c>
    </row>
    <row r="25" spans="1:17" x14ac:dyDescent="0.25">
      <c r="A25" s="18"/>
      <c r="B25" s="1" t="s">
        <v>15</v>
      </c>
      <c r="C25" s="26">
        <f>C26+C27+C28</f>
        <v>4</v>
      </c>
      <c r="D25" s="26"/>
      <c r="E25" s="26"/>
      <c r="F25" s="26">
        <f t="shared" ref="F25:G25" si="32">F26+F27+F28</f>
        <v>4400</v>
      </c>
      <c r="G25" s="26">
        <f t="shared" si="32"/>
        <v>52800</v>
      </c>
      <c r="H25" s="34"/>
      <c r="I25" s="26">
        <f>I26+I27+I28</f>
        <v>4</v>
      </c>
      <c r="J25" s="26"/>
      <c r="K25" s="26"/>
      <c r="L25" s="26">
        <f t="shared" ref="L25:M25" si="33">L26+L27+L28</f>
        <v>4400</v>
      </c>
      <c r="M25" s="26">
        <f t="shared" si="33"/>
        <v>52800</v>
      </c>
      <c r="N25" s="34"/>
      <c r="O25" s="37">
        <f t="shared" si="4"/>
        <v>0</v>
      </c>
      <c r="P25" s="37">
        <f t="shared" si="5"/>
        <v>0</v>
      </c>
      <c r="Q25" s="37">
        <f t="shared" si="6"/>
        <v>0</v>
      </c>
    </row>
    <row r="26" spans="1:17" x14ac:dyDescent="0.25">
      <c r="A26" s="15"/>
      <c r="B26" s="11" t="s">
        <v>9</v>
      </c>
      <c r="C26" s="32">
        <v>1</v>
      </c>
      <c r="D26" s="12">
        <v>1.6</v>
      </c>
      <c r="E26" s="13">
        <f t="shared" si="7"/>
        <v>1600</v>
      </c>
      <c r="F26" s="13">
        <f>E26*C26</f>
        <v>1600</v>
      </c>
      <c r="G26" s="13">
        <f t="shared" si="8"/>
        <v>19200</v>
      </c>
      <c r="H26" s="34"/>
      <c r="I26" s="32">
        <v>1</v>
      </c>
      <c r="J26" s="12">
        <v>1.6</v>
      </c>
      <c r="K26" s="13">
        <f t="shared" ref="K26:K84" si="34">J26*1000</f>
        <v>1600</v>
      </c>
      <c r="L26" s="13">
        <f>K26*I26</f>
        <v>1600</v>
      </c>
      <c r="M26" s="13">
        <f t="shared" ref="M26:M73" si="35">L26*12</f>
        <v>19200</v>
      </c>
      <c r="N26" s="34"/>
      <c r="O26" s="37">
        <f t="shared" si="4"/>
        <v>0</v>
      </c>
      <c r="P26" s="37">
        <f t="shared" si="5"/>
        <v>0</v>
      </c>
      <c r="Q26" s="37">
        <f t="shared" si="6"/>
        <v>0</v>
      </c>
    </row>
    <row r="27" spans="1:17" x14ac:dyDescent="0.25">
      <c r="A27" s="15"/>
      <c r="B27" s="11" t="s">
        <v>12</v>
      </c>
      <c r="C27" s="32">
        <v>2</v>
      </c>
      <c r="D27" s="12">
        <v>1</v>
      </c>
      <c r="E27" s="13">
        <f t="shared" si="7"/>
        <v>1000</v>
      </c>
      <c r="F27" s="13">
        <f>E27*C27</f>
        <v>2000</v>
      </c>
      <c r="G27" s="13">
        <f t="shared" si="8"/>
        <v>24000</v>
      </c>
      <c r="H27" s="34"/>
      <c r="I27" s="32">
        <v>2</v>
      </c>
      <c r="J27" s="12">
        <v>1</v>
      </c>
      <c r="K27" s="13">
        <f t="shared" si="34"/>
        <v>1000</v>
      </c>
      <c r="L27" s="13">
        <f>K27*I27</f>
        <v>2000</v>
      </c>
      <c r="M27" s="13">
        <f t="shared" si="35"/>
        <v>24000</v>
      </c>
      <c r="N27" s="34"/>
      <c r="O27" s="37">
        <f t="shared" si="4"/>
        <v>0</v>
      </c>
      <c r="P27" s="37">
        <f t="shared" si="5"/>
        <v>0</v>
      </c>
      <c r="Q27" s="37">
        <f t="shared" si="6"/>
        <v>0</v>
      </c>
    </row>
    <row r="28" spans="1:17" x14ac:dyDescent="0.25">
      <c r="A28" s="15"/>
      <c r="B28" s="11" t="s">
        <v>10</v>
      </c>
      <c r="C28" s="32">
        <v>1</v>
      </c>
      <c r="D28" s="12">
        <v>0.8</v>
      </c>
      <c r="E28" s="13">
        <f t="shared" si="7"/>
        <v>800</v>
      </c>
      <c r="F28" s="13">
        <f>E28*C28</f>
        <v>800</v>
      </c>
      <c r="G28" s="13">
        <f t="shared" si="8"/>
        <v>9600</v>
      </c>
      <c r="H28" s="34"/>
      <c r="I28" s="32">
        <v>1</v>
      </c>
      <c r="J28" s="12">
        <v>0.8</v>
      </c>
      <c r="K28" s="13">
        <f t="shared" si="34"/>
        <v>800</v>
      </c>
      <c r="L28" s="13">
        <f>K28*I28</f>
        <v>800</v>
      </c>
      <c r="M28" s="13">
        <f t="shared" si="35"/>
        <v>9600</v>
      </c>
      <c r="N28" s="34"/>
      <c r="O28" s="37">
        <f t="shared" si="4"/>
        <v>0</v>
      </c>
      <c r="P28" s="37">
        <f t="shared" si="5"/>
        <v>0</v>
      </c>
      <c r="Q28" s="37">
        <f t="shared" si="6"/>
        <v>0</v>
      </c>
    </row>
    <row r="29" spans="1:17" x14ac:dyDescent="0.25">
      <c r="A29" s="18"/>
      <c r="B29" s="1" t="s">
        <v>67</v>
      </c>
      <c r="C29" s="26">
        <f>C30+C31</f>
        <v>2</v>
      </c>
      <c r="D29" s="26"/>
      <c r="E29" s="26"/>
      <c r="F29" s="26">
        <f t="shared" ref="F29:G29" si="36">F30+F31</f>
        <v>2600</v>
      </c>
      <c r="G29" s="26">
        <f t="shared" si="36"/>
        <v>31200</v>
      </c>
      <c r="H29" s="34"/>
      <c r="I29" s="26">
        <f>I30+I31</f>
        <v>2</v>
      </c>
      <c r="J29" s="26"/>
      <c r="K29" s="26"/>
      <c r="L29" s="26">
        <f t="shared" ref="L29:M29" si="37">L30+L31</f>
        <v>2600</v>
      </c>
      <c r="M29" s="26">
        <f t="shared" si="37"/>
        <v>31200</v>
      </c>
      <c r="N29" s="34"/>
      <c r="O29" s="37">
        <f t="shared" si="4"/>
        <v>0</v>
      </c>
      <c r="P29" s="37">
        <f t="shared" si="5"/>
        <v>0</v>
      </c>
      <c r="Q29" s="37">
        <f t="shared" si="6"/>
        <v>0</v>
      </c>
    </row>
    <row r="30" spans="1:17" x14ac:dyDescent="0.25">
      <c r="A30" s="15"/>
      <c r="B30" s="11" t="s">
        <v>9</v>
      </c>
      <c r="C30" s="32">
        <v>1</v>
      </c>
      <c r="D30" s="12">
        <v>1.6</v>
      </c>
      <c r="E30" s="13">
        <f t="shared" ref="E30:E31" si="38">D30*1000</f>
        <v>1600</v>
      </c>
      <c r="F30" s="13">
        <f>E30*C30</f>
        <v>1600</v>
      </c>
      <c r="G30" s="13">
        <f t="shared" ref="G30:G31" si="39">F30*12</f>
        <v>19200</v>
      </c>
      <c r="H30" s="34"/>
      <c r="I30" s="32">
        <v>1</v>
      </c>
      <c r="J30" s="12">
        <v>1.6</v>
      </c>
      <c r="K30" s="13">
        <f t="shared" ref="K30:K31" si="40">J30*1000</f>
        <v>1600</v>
      </c>
      <c r="L30" s="13">
        <f>K30*I30</f>
        <v>1600</v>
      </c>
      <c r="M30" s="13">
        <f t="shared" ref="M30:M31" si="41">L30*12</f>
        <v>19200</v>
      </c>
      <c r="N30" s="34"/>
      <c r="O30" s="37">
        <f t="shared" si="4"/>
        <v>0</v>
      </c>
      <c r="P30" s="37">
        <f t="shared" si="5"/>
        <v>0</v>
      </c>
      <c r="Q30" s="37">
        <f t="shared" si="6"/>
        <v>0</v>
      </c>
    </row>
    <row r="31" spans="1:17" x14ac:dyDescent="0.25">
      <c r="A31" s="15"/>
      <c r="B31" s="11" t="s">
        <v>12</v>
      </c>
      <c r="C31" s="32">
        <v>1</v>
      </c>
      <c r="D31" s="12">
        <v>1</v>
      </c>
      <c r="E31" s="13">
        <f t="shared" si="38"/>
        <v>1000</v>
      </c>
      <c r="F31" s="13">
        <f>E31*C31</f>
        <v>1000</v>
      </c>
      <c r="G31" s="13">
        <f t="shared" si="39"/>
        <v>12000</v>
      </c>
      <c r="H31" s="34"/>
      <c r="I31" s="32">
        <v>1</v>
      </c>
      <c r="J31" s="12">
        <v>1</v>
      </c>
      <c r="K31" s="13">
        <f t="shared" si="40"/>
        <v>1000</v>
      </c>
      <c r="L31" s="13">
        <f>K31*I31</f>
        <v>1000</v>
      </c>
      <c r="M31" s="13">
        <f t="shared" si="41"/>
        <v>12000</v>
      </c>
      <c r="N31" s="34"/>
      <c r="O31" s="37">
        <f t="shared" si="4"/>
        <v>0</v>
      </c>
      <c r="P31" s="37">
        <f t="shared" si="5"/>
        <v>0</v>
      </c>
      <c r="Q31" s="37">
        <f t="shared" si="6"/>
        <v>0</v>
      </c>
    </row>
    <row r="32" spans="1:17" ht="30" customHeight="1" x14ac:dyDescent="0.25">
      <c r="A32" s="18"/>
      <c r="B32" s="1" t="s">
        <v>16</v>
      </c>
      <c r="C32" s="26">
        <f>C33+C34+C35</f>
        <v>4</v>
      </c>
      <c r="D32" s="26"/>
      <c r="E32" s="26"/>
      <c r="F32" s="26">
        <f t="shared" ref="F32:G32" si="42">F33+F34+F35</f>
        <v>4250</v>
      </c>
      <c r="G32" s="26">
        <f t="shared" si="42"/>
        <v>51000</v>
      </c>
      <c r="H32" s="34"/>
      <c r="I32" s="26">
        <f>I33+I34+I35</f>
        <v>4</v>
      </c>
      <c r="J32" s="26"/>
      <c r="K32" s="26"/>
      <c r="L32" s="26">
        <f t="shared" ref="L32:M32" si="43">L33+L34+L35</f>
        <v>4250</v>
      </c>
      <c r="M32" s="26">
        <f t="shared" si="43"/>
        <v>51000</v>
      </c>
      <c r="N32" s="34"/>
      <c r="O32" s="37">
        <f t="shared" si="4"/>
        <v>0</v>
      </c>
      <c r="P32" s="37">
        <f t="shared" si="5"/>
        <v>0</v>
      </c>
      <c r="Q32" s="37">
        <f t="shared" si="6"/>
        <v>0</v>
      </c>
    </row>
    <row r="33" spans="1:17" x14ac:dyDescent="0.25">
      <c r="A33" s="15"/>
      <c r="B33" s="11" t="s">
        <v>9</v>
      </c>
      <c r="C33" s="32">
        <v>1</v>
      </c>
      <c r="D33" s="12">
        <v>1.6</v>
      </c>
      <c r="E33" s="13">
        <f t="shared" si="7"/>
        <v>1600</v>
      </c>
      <c r="F33" s="13">
        <f>E33*C33</f>
        <v>1600</v>
      </c>
      <c r="G33" s="13">
        <f t="shared" si="8"/>
        <v>19200</v>
      </c>
      <c r="H33" s="34"/>
      <c r="I33" s="32">
        <v>1</v>
      </c>
      <c r="J33" s="12">
        <v>1.6</v>
      </c>
      <c r="K33" s="13">
        <f t="shared" ref="K33:K91" si="44">J33*1000</f>
        <v>1600</v>
      </c>
      <c r="L33" s="13">
        <f>K33*I33</f>
        <v>1600</v>
      </c>
      <c r="M33" s="13">
        <f t="shared" ref="M33:M80" si="45">L33*12</f>
        <v>19200</v>
      </c>
      <c r="N33" s="34"/>
      <c r="O33" s="37">
        <f t="shared" si="4"/>
        <v>0</v>
      </c>
      <c r="P33" s="37">
        <f t="shared" si="5"/>
        <v>0</v>
      </c>
      <c r="Q33" s="37">
        <f t="shared" si="6"/>
        <v>0</v>
      </c>
    </row>
    <row r="34" spans="1:17" x14ac:dyDescent="0.25">
      <c r="A34" s="15"/>
      <c r="B34" s="11" t="s">
        <v>12</v>
      </c>
      <c r="C34" s="32">
        <v>2</v>
      </c>
      <c r="D34" s="12">
        <v>1</v>
      </c>
      <c r="E34" s="13">
        <f t="shared" si="7"/>
        <v>1000</v>
      </c>
      <c r="F34" s="13">
        <f>E34*C34</f>
        <v>2000</v>
      </c>
      <c r="G34" s="13">
        <f t="shared" si="8"/>
        <v>24000</v>
      </c>
      <c r="H34" s="34"/>
      <c r="I34" s="32">
        <v>2</v>
      </c>
      <c r="J34" s="12">
        <v>1</v>
      </c>
      <c r="K34" s="13">
        <f t="shared" si="44"/>
        <v>1000</v>
      </c>
      <c r="L34" s="13">
        <f>K34*I34</f>
        <v>2000</v>
      </c>
      <c r="M34" s="13">
        <f t="shared" si="45"/>
        <v>24000</v>
      </c>
      <c r="N34" s="34"/>
      <c r="O34" s="37">
        <f t="shared" si="4"/>
        <v>0</v>
      </c>
      <c r="P34" s="37">
        <f t="shared" si="5"/>
        <v>0</v>
      </c>
      <c r="Q34" s="37">
        <f t="shared" si="6"/>
        <v>0</v>
      </c>
    </row>
    <row r="35" spans="1:17" x14ac:dyDescent="0.25">
      <c r="A35" s="15"/>
      <c r="B35" s="11" t="s">
        <v>11</v>
      </c>
      <c r="C35" s="32">
        <v>1</v>
      </c>
      <c r="D35" s="12">
        <v>0.65</v>
      </c>
      <c r="E35" s="13">
        <f t="shared" si="7"/>
        <v>650</v>
      </c>
      <c r="F35" s="13">
        <f>E35*C35</f>
        <v>650</v>
      </c>
      <c r="G35" s="13">
        <f t="shared" si="8"/>
        <v>7800</v>
      </c>
      <c r="H35" s="34"/>
      <c r="I35" s="32">
        <v>1</v>
      </c>
      <c r="J35" s="12">
        <v>0.65</v>
      </c>
      <c r="K35" s="13">
        <f t="shared" si="44"/>
        <v>650</v>
      </c>
      <c r="L35" s="13">
        <f>K35*I35</f>
        <v>650</v>
      </c>
      <c r="M35" s="13">
        <f t="shared" si="45"/>
        <v>7800</v>
      </c>
      <c r="N35" s="34"/>
      <c r="O35" s="37">
        <f t="shared" si="4"/>
        <v>0</v>
      </c>
      <c r="P35" s="37">
        <f t="shared" si="5"/>
        <v>0</v>
      </c>
      <c r="Q35" s="37">
        <f t="shared" si="6"/>
        <v>0</v>
      </c>
    </row>
    <row r="36" spans="1:17" ht="25.5" customHeight="1" x14ac:dyDescent="0.25">
      <c r="A36" s="14"/>
      <c r="B36" s="9" t="s">
        <v>17</v>
      </c>
      <c r="C36" s="25">
        <f>C37+C38+C39+C42+C46+C50</f>
        <v>21</v>
      </c>
      <c r="D36" s="25"/>
      <c r="E36" s="25"/>
      <c r="F36" s="25">
        <f t="shared" ref="F36:G36" si="46">F37+F38+F39+F42+F46+F50</f>
        <v>22450</v>
      </c>
      <c r="G36" s="25">
        <f t="shared" si="46"/>
        <v>269400</v>
      </c>
      <c r="H36" s="34"/>
      <c r="I36" s="25">
        <f>I37+I38+I39+I42+I46+I50</f>
        <v>21</v>
      </c>
      <c r="J36" s="25"/>
      <c r="K36" s="25"/>
      <c r="L36" s="25">
        <f t="shared" ref="L36:M36" si="47">L37+L38+L39+L42+L46+L50</f>
        <v>22450</v>
      </c>
      <c r="M36" s="25">
        <f t="shared" si="47"/>
        <v>269400</v>
      </c>
      <c r="N36" s="34"/>
      <c r="O36" s="37">
        <f t="shared" si="4"/>
        <v>0</v>
      </c>
      <c r="P36" s="37">
        <f t="shared" si="5"/>
        <v>0</v>
      </c>
      <c r="Q36" s="37">
        <f t="shared" si="6"/>
        <v>0</v>
      </c>
    </row>
    <row r="37" spans="1:17" ht="15.75" x14ac:dyDescent="0.3">
      <c r="A37" s="16"/>
      <c r="B37" s="17" t="s">
        <v>14</v>
      </c>
      <c r="C37" s="32">
        <v>1</v>
      </c>
      <c r="D37" s="12">
        <v>2</v>
      </c>
      <c r="E37" s="13">
        <f t="shared" si="7"/>
        <v>2000</v>
      </c>
      <c r="F37" s="13">
        <f>E37*C37</f>
        <v>2000</v>
      </c>
      <c r="G37" s="13">
        <f t="shared" si="8"/>
        <v>24000</v>
      </c>
      <c r="H37" s="34"/>
      <c r="I37" s="32">
        <v>1</v>
      </c>
      <c r="J37" s="12">
        <v>2</v>
      </c>
      <c r="K37" s="13">
        <f t="shared" ref="K37:K95" si="48">J37*1000</f>
        <v>2000</v>
      </c>
      <c r="L37" s="13">
        <f>K37*I37</f>
        <v>2000</v>
      </c>
      <c r="M37" s="13">
        <f t="shared" ref="M37:M84" si="49">L37*12</f>
        <v>24000</v>
      </c>
      <c r="N37" s="34"/>
      <c r="O37" s="37">
        <f t="shared" si="4"/>
        <v>0</v>
      </c>
      <c r="P37" s="37">
        <f t="shared" si="5"/>
        <v>0</v>
      </c>
      <c r="Q37" s="37">
        <f t="shared" si="6"/>
        <v>0</v>
      </c>
    </row>
    <row r="38" spans="1:17" ht="30" x14ac:dyDescent="0.3">
      <c r="A38" s="16"/>
      <c r="B38" s="11" t="s">
        <v>18</v>
      </c>
      <c r="C38" s="32">
        <v>1</v>
      </c>
      <c r="D38" s="12">
        <v>1.8</v>
      </c>
      <c r="E38" s="13">
        <f t="shared" si="7"/>
        <v>1800</v>
      </c>
      <c r="F38" s="13">
        <f>E38*C38</f>
        <v>1800</v>
      </c>
      <c r="G38" s="13">
        <f t="shared" si="8"/>
        <v>21600</v>
      </c>
      <c r="H38" s="34"/>
      <c r="I38" s="32">
        <v>1</v>
      </c>
      <c r="J38" s="12">
        <v>1.8</v>
      </c>
      <c r="K38" s="13">
        <f t="shared" si="48"/>
        <v>1800</v>
      </c>
      <c r="L38" s="13">
        <f>K38*I38</f>
        <v>1800</v>
      </c>
      <c r="M38" s="13">
        <f t="shared" si="49"/>
        <v>21600</v>
      </c>
      <c r="N38" s="34"/>
      <c r="O38" s="37">
        <f t="shared" si="4"/>
        <v>0</v>
      </c>
      <c r="P38" s="37">
        <f t="shared" si="5"/>
        <v>0</v>
      </c>
      <c r="Q38" s="37">
        <f t="shared" si="6"/>
        <v>0</v>
      </c>
    </row>
    <row r="39" spans="1:17" x14ac:dyDescent="0.25">
      <c r="A39" s="18"/>
      <c r="B39" s="1" t="s">
        <v>19</v>
      </c>
      <c r="C39" s="26">
        <f>C40+C41</f>
        <v>3</v>
      </c>
      <c r="D39" s="26"/>
      <c r="E39" s="26"/>
      <c r="F39" s="26">
        <f t="shared" ref="F39:G39" si="50">F40+F41</f>
        <v>2600</v>
      </c>
      <c r="G39" s="26">
        <f t="shared" si="50"/>
        <v>31200</v>
      </c>
      <c r="H39" s="34"/>
      <c r="I39" s="26">
        <f>I40+I41</f>
        <v>3</v>
      </c>
      <c r="J39" s="26"/>
      <c r="K39" s="26"/>
      <c r="L39" s="26">
        <f t="shared" ref="L39:M39" si="51">L40+L41</f>
        <v>2600</v>
      </c>
      <c r="M39" s="26">
        <f t="shared" si="51"/>
        <v>31200</v>
      </c>
      <c r="N39" s="34"/>
      <c r="O39" s="37">
        <f t="shared" si="4"/>
        <v>0</v>
      </c>
      <c r="P39" s="37">
        <f t="shared" si="5"/>
        <v>0</v>
      </c>
      <c r="Q39" s="37">
        <f t="shared" si="6"/>
        <v>0</v>
      </c>
    </row>
    <row r="40" spans="1:17" x14ac:dyDescent="0.25">
      <c r="A40" s="15"/>
      <c r="B40" s="11" t="s">
        <v>12</v>
      </c>
      <c r="C40" s="32">
        <v>1</v>
      </c>
      <c r="D40" s="12">
        <v>1</v>
      </c>
      <c r="E40" s="13">
        <f t="shared" si="7"/>
        <v>1000</v>
      </c>
      <c r="F40" s="13">
        <f>E40*C40</f>
        <v>1000</v>
      </c>
      <c r="G40" s="13">
        <f t="shared" si="8"/>
        <v>12000</v>
      </c>
      <c r="H40" s="34"/>
      <c r="I40" s="32">
        <v>1</v>
      </c>
      <c r="J40" s="12">
        <v>1</v>
      </c>
      <c r="K40" s="13">
        <f t="shared" ref="K40:K98" si="52">J40*1000</f>
        <v>1000</v>
      </c>
      <c r="L40" s="13">
        <f>K40*I40</f>
        <v>1000</v>
      </c>
      <c r="M40" s="13">
        <f t="shared" ref="M40:M87" si="53">L40*12</f>
        <v>12000</v>
      </c>
      <c r="N40" s="34"/>
      <c r="O40" s="37">
        <f t="shared" si="4"/>
        <v>0</v>
      </c>
      <c r="P40" s="37">
        <f t="shared" si="5"/>
        <v>0</v>
      </c>
      <c r="Q40" s="37">
        <f t="shared" si="6"/>
        <v>0</v>
      </c>
    </row>
    <row r="41" spans="1:17" x14ac:dyDescent="0.25">
      <c r="A41" s="15"/>
      <c r="B41" s="11" t="s">
        <v>10</v>
      </c>
      <c r="C41" s="32">
        <v>2</v>
      </c>
      <c r="D41" s="12">
        <v>0.8</v>
      </c>
      <c r="E41" s="13">
        <f t="shared" si="7"/>
        <v>800</v>
      </c>
      <c r="F41" s="13">
        <f>E41*C41</f>
        <v>1600</v>
      </c>
      <c r="G41" s="13">
        <f t="shared" si="8"/>
        <v>19200</v>
      </c>
      <c r="H41" s="34"/>
      <c r="I41" s="32">
        <v>2</v>
      </c>
      <c r="J41" s="12">
        <v>0.8</v>
      </c>
      <c r="K41" s="13">
        <f t="shared" si="52"/>
        <v>800</v>
      </c>
      <c r="L41" s="13">
        <f>K41*I41</f>
        <v>1600</v>
      </c>
      <c r="M41" s="13">
        <f t="shared" si="53"/>
        <v>19200</v>
      </c>
      <c r="N41" s="34"/>
      <c r="O41" s="37">
        <f t="shared" si="4"/>
        <v>0</v>
      </c>
      <c r="P41" s="37">
        <f t="shared" si="5"/>
        <v>0</v>
      </c>
      <c r="Q41" s="37">
        <f t="shared" si="6"/>
        <v>0</v>
      </c>
    </row>
    <row r="42" spans="1:17" x14ac:dyDescent="0.25">
      <c r="A42" s="18"/>
      <c r="B42" s="1" t="s">
        <v>20</v>
      </c>
      <c r="C42" s="26">
        <f>C43+C44+C45</f>
        <v>6</v>
      </c>
      <c r="D42" s="26"/>
      <c r="E42" s="26"/>
      <c r="F42" s="26">
        <f t="shared" ref="F42:G42" si="54">F43+F44+F45</f>
        <v>6200</v>
      </c>
      <c r="G42" s="26">
        <f t="shared" si="54"/>
        <v>74400</v>
      </c>
      <c r="H42" s="34"/>
      <c r="I42" s="26">
        <f>I43+I44+I45</f>
        <v>6</v>
      </c>
      <c r="J42" s="26"/>
      <c r="K42" s="26"/>
      <c r="L42" s="26">
        <f t="shared" ref="L42:M42" si="55">L43+L44+L45</f>
        <v>6200</v>
      </c>
      <c r="M42" s="26">
        <f t="shared" si="55"/>
        <v>74400</v>
      </c>
      <c r="N42" s="34"/>
      <c r="O42" s="37">
        <f t="shared" si="4"/>
        <v>0</v>
      </c>
      <c r="P42" s="37">
        <f t="shared" si="5"/>
        <v>0</v>
      </c>
      <c r="Q42" s="37">
        <f t="shared" si="6"/>
        <v>0</v>
      </c>
    </row>
    <row r="43" spans="1:17" x14ac:dyDescent="0.25">
      <c r="A43" s="15"/>
      <c r="B43" s="11" t="s">
        <v>9</v>
      </c>
      <c r="C43" s="32">
        <v>1</v>
      </c>
      <c r="D43" s="12">
        <v>1.6</v>
      </c>
      <c r="E43" s="13">
        <f t="shared" si="7"/>
        <v>1600</v>
      </c>
      <c r="F43" s="13">
        <f>E43*C43</f>
        <v>1600</v>
      </c>
      <c r="G43" s="13">
        <f t="shared" si="8"/>
        <v>19200</v>
      </c>
      <c r="H43" s="34"/>
      <c r="I43" s="32">
        <v>1</v>
      </c>
      <c r="J43" s="12">
        <v>1.6</v>
      </c>
      <c r="K43" s="13">
        <f t="shared" ref="K43:K101" si="56">J43*1000</f>
        <v>1600</v>
      </c>
      <c r="L43" s="13">
        <f>K43*I43</f>
        <v>1600</v>
      </c>
      <c r="M43" s="13">
        <f t="shared" ref="M43:M90" si="57">L43*12</f>
        <v>19200</v>
      </c>
      <c r="N43" s="34"/>
      <c r="O43" s="37">
        <f t="shared" si="4"/>
        <v>0</v>
      </c>
      <c r="P43" s="37">
        <f t="shared" si="5"/>
        <v>0</v>
      </c>
      <c r="Q43" s="37">
        <f t="shared" si="6"/>
        <v>0</v>
      </c>
    </row>
    <row r="44" spans="1:17" x14ac:dyDescent="0.25">
      <c r="A44" s="15"/>
      <c r="B44" s="11" t="s">
        <v>12</v>
      </c>
      <c r="C44" s="32">
        <v>3</v>
      </c>
      <c r="D44" s="12">
        <v>1</v>
      </c>
      <c r="E44" s="13">
        <f t="shared" si="7"/>
        <v>1000</v>
      </c>
      <c r="F44" s="13">
        <f>E44*C44</f>
        <v>3000</v>
      </c>
      <c r="G44" s="13">
        <f t="shared" si="8"/>
        <v>36000</v>
      </c>
      <c r="H44" s="34"/>
      <c r="I44" s="32">
        <v>3</v>
      </c>
      <c r="J44" s="12">
        <v>1</v>
      </c>
      <c r="K44" s="13">
        <f t="shared" si="56"/>
        <v>1000</v>
      </c>
      <c r="L44" s="13">
        <f>K44*I44</f>
        <v>3000</v>
      </c>
      <c r="M44" s="13">
        <f t="shared" si="57"/>
        <v>36000</v>
      </c>
      <c r="N44" s="34"/>
      <c r="O44" s="37">
        <f t="shared" si="4"/>
        <v>0</v>
      </c>
      <c r="P44" s="37">
        <f t="shared" si="5"/>
        <v>0</v>
      </c>
      <c r="Q44" s="37">
        <f t="shared" si="6"/>
        <v>0</v>
      </c>
    </row>
    <row r="45" spans="1:17" x14ac:dyDescent="0.25">
      <c r="A45" s="15"/>
      <c r="B45" s="11" t="s">
        <v>10</v>
      </c>
      <c r="C45" s="32">
        <v>2</v>
      </c>
      <c r="D45" s="12">
        <v>0.8</v>
      </c>
      <c r="E45" s="13">
        <f t="shared" si="7"/>
        <v>800</v>
      </c>
      <c r="F45" s="13">
        <f>E45*C45</f>
        <v>1600</v>
      </c>
      <c r="G45" s="13">
        <f t="shared" si="8"/>
        <v>19200</v>
      </c>
      <c r="H45" s="34"/>
      <c r="I45" s="32">
        <v>2</v>
      </c>
      <c r="J45" s="12">
        <v>0.8</v>
      </c>
      <c r="K45" s="13">
        <f t="shared" si="56"/>
        <v>800</v>
      </c>
      <c r="L45" s="13">
        <f>K45*I45</f>
        <v>1600</v>
      </c>
      <c r="M45" s="13">
        <f t="shared" si="57"/>
        <v>19200</v>
      </c>
      <c r="N45" s="34"/>
      <c r="O45" s="37">
        <f t="shared" si="4"/>
        <v>0</v>
      </c>
      <c r="P45" s="37">
        <f t="shared" si="5"/>
        <v>0</v>
      </c>
      <c r="Q45" s="37">
        <f t="shared" si="6"/>
        <v>0</v>
      </c>
    </row>
    <row r="46" spans="1:17" ht="25.5" x14ac:dyDescent="0.25">
      <c r="A46" s="18"/>
      <c r="B46" s="1" t="s">
        <v>21</v>
      </c>
      <c r="C46" s="26">
        <f>C47+C48+C49</f>
        <v>5</v>
      </c>
      <c r="D46" s="26"/>
      <c r="E46" s="26"/>
      <c r="F46" s="26">
        <f t="shared" ref="F46:G46" si="58">F47+F48+F49</f>
        <v>5200</v>
      </c>
      <c r="G46" s="26">
        <f t="shared" si="58"/>
        <v>62400</v>
      </c>
      <c r="H46" s="34"/>
      <c r="I46" s="26">
        <f>I47+I48+I49</f>
        <v>5</v>
      </c>
      <c r="J46" s="26"/>
      <c r="K46" s="26"/>
      <c r="L46" s="26">
        <f t="shared" ref="L46:M46" si="59">L47+L48+L49</f>
        <v>5200</v>
      </c>
      <c r="M46" s="26">
        <f t="shared" si="59"/>
        <v>62400</v>
      </c>
      <c r="N46" s="34"/>
      <c r="O46" s="37">
        <f t="shared" si="4"/>
        <v>0</v>
      </c>
      <c r="P46" s="37">
        <f t="shared" si="5"/>
        <v>0</v>
      </c>
      <c r="Q46" s="37">
        <f t="shared" si="6"/>
        <v>0</v>
      </c>
    </row>
    <row r="47" spans="1:17" x14ac:dyDescent="0.25">
      <c r="A47" s="15"/>
      <c r="B47" s="11" t="s">
        <v>9</v>
      </c>
      <c r="C47" s="32">
        <v>1</v>
      </c>
      <c r="D47" s="12">
        <v>1.6</v>
      </c>
      <c r="E47" s="13">
        <f t="shared" si="7"/>
        <v>1600</v>
      </c>
      <c r="F47" s="13">
        <f>E47*C47</f>
        <v>1600</v>
      </c>
      <c r="G47" s="13">
        <f t="shared" si="8"/>
        <v>19200</v>
      </c>
      <c r="H47" s="34"/>
      <c r="I47" s="32">
        <v>1</v>
      </c>
      <c r="J47" s="12">
        <v>1.6</v>
      </c>
      <c r="K47" s="13">
        <f t="shared" ref="K47:K105" si="60">J47*1000</f>
        <v>1600</v>
      </c>
      <c r="L47" s="13">
        <f>K47*I47</f>
        <v>1600</v>
      </c>
      <c r="M47" s="13">
        <f t="shared" ref="M47:M94" si="61">L47*12</f>
        <v>19200</v>
      </c>
      <c r="N47" s="34"/>
      <c r="O47" s="37">
        <f t="shared" si="4"/>
        <v>0</v>
      </c>
      <c r="P47" s="37">
        <f t="shared" si="5"/>
        <v>0</v>
      </c>
      <c r="Q47" s="37">
        <f t="shared" si="6"/>
        <v>0</v>
      </c>
    </row>
    <row r="48" spans="1:17" x14ac:dyDescent="0.25">
      <c r="A48" s="15"/>
      <c r="B48" s="11" t="s">
        <v>12</v>
      </c>
      <c r="C48" s="32">
        <v>2</v>
      </c>
      <c r="D48" s="12">
        <v>1</v>
      </c>
      <c r="E48" s="13">
        <f t="shared" si="7"/>
        <v>1000</v>
      </c>
      <c r="F48" s="13">
        <f>E48*C48</f>
        <v>2000</v>
      </c>
      <c r="G48" s="13">
        <f t="shared" si="8"/>
        <v>24000</v>
      </c>
      <c r="H48" s="34"/>
      <c r="I48" s="32">
        <v>2</v>
      </c>
      <c r="J48" s="12">
        <v>1</v>
      </c>
      <c r="K48" s="13">
        <f t="shared" si="60"/>
        <v>1000</v>
      </c>
      <c r="L48" s="13">
        <f>K48*I48</f>
        <v>2000</v>
      </c>
      <c r="M48" s="13">
        <f t="shared" si="61"/>
        <v>24000</v>
      </c>
      <c r="N48" s="34"/>
      <c r="O48" s="37">
        <f t="shared" si="4"/>
        <v>0</v>
      </c>
      <c r="P48" s="37">
        <f t="shared" si="5"/>
        <v>0</v>
      </c>
      <c r="Q48" s="37">
        <f t="shared" si="6"/>
        <v>0</v>
      </c>
    </row>
    <row r="49" spans="1:17" x14ac:dyDescent="0.25">
      <c r="A49" s="15"/>
      <c r="B49" s="11" t="s">
        <v>10</v>
      </c>
      <c r="C49" s="32">
        <v>2</v>
      </c>
      <c r="D49" s="12">
        <v>0.8</v>
      </c>
      <c r="E49" s="13">
        <f>D49*1000</f>
        <v>800</v>
      </c>
      <c r="F49" s="13">
        <f>E49*C49</f>
        <v>1600</v>
      </c>
      <c r="G49" s="13">
        <f t="shared" si="8"/>
        <v>19200</v>
      </c>
      <c r="H49" s="34"/>
      <c r="I49" s="32">
        <v>2</v>
      </c>
      <c r="J49" s="12">
        <v>0.8</v>
      </c>
      <c r="K49" s="13">
        <f>J49*1000</f>
        <v>800</v>
      </c>
      <c r="L49" s="13">
        <f>K49*I49</f>
        <v>1600</v>
      </c>
      <c r="M49" s="13">
        <f t="shared" si="61"/>
        <v>19200</v>
      </c>
      <c r="N49" s="34"/>
      <c r="O49" s="37">
        <f t="shared" si="4"/>
        <v>0</v>
      </c>
      <c r="P49" s="37">
        <f t="shared" si="5"/>
        <v>0</v>
      </c>
      <c r="Q49" s="37">
        <f t="shared" si="6"/>
        <v>0</v>
      </c>
    </row>
    <row r="50" spans="1:17" x14ac:dyDescent="0.25">
      <c r="A50" s="18"/>
      <c r="B50" s="1" t="s">
        <v>22</v>
      </c>
      <c r="C50" s="26">
        <f>C51+C52+C53</f>
        <v>5</v>
      </c>
      <c r="D50" s="26"/>
      <c r="E50" s="26"/>
      <c r="F50" s="26">
        <f t="shared" ref="F50:G50" si="62">F51+F52+F53</f>
        <v>4650</v>
      </c>
      <c r="G50" s="26">
        <f t="shared" si="62"/>
        <v>55800</v>
      </c>
      <c r="H50" s="34"/>
      <c r="I50" s="26">
        <f>I51+I52+I53</f>
        <v>5</v>
      </c>
      <c r="J50" s="26"/>
      <c r="K50" s="26"/>
      <c r="L50" s="26">
        <f t="shared" ref="L50:M50" si="63">L51+L52+L53</f>
        <v>4650</v>
      </c>
      <c r="M50" s="26">
        <f t="shared" si="63"/>
        <v>55800</v>
      </c>
      <c r="N50" s="34"/>
      <c r="O50" s="37">
        <f t="shared" si="4"/>
        <v>0</v>
      </c>
      <c r="P50" s="37">
        <f t="shared" si="5"/>
        <v>0</v>
      </c>
      <c r="Q50" s="37">
        <f t="shared" si="6"/>
        <v>0</v>
      </c>
    </row>
    <row r="51" spans="1:17" x14ac:dyDescent="0.25">
      <c r="A51" s="15"/>
      <c r="B51" s="11" t="s">
        <v>9</v>
      </c>
      <c r="C51" s="32">
        <v>1</v>
      </c>
      <c r="D51" s="12">
        <v>1.6</v>
      </c>
      <c r="E51" s="13">
        <f t="shared" si="7"/>
        <v>1600</v>
      </c>
      <c r="F51" s="13">
        <f>E51*C51</f>
        <v>1600</v>
      </c>
      <c r="G51" s="13">
        <f t="shared" si="8"/>
        <v>19200</v>
      </c>
      <c r="H51" s="34"/>
      <c r="I51" s="32">
        <v>1</v>
      </c>
      <c r="J51" s="12">
        <v>1.6</v>
      </c>
      <c r="K51" s="13">
        <f t="shared" ref="K51:K109" si="64">J51*1000</f>
        <v>1600</v>
      </c>
      <c r="L51" s="13">
        <f>K51*I51</f>
        <v>1600</v>
      </c>
      <c r="M51" s="13">
        <f t="shared" ref="M51:M98" si="65">L51*12</f>
        <v>19200</v>
      </c>
      <c r="N51" s="34"/>
      <c r="O51" s="37">
        <f t="shared" si="4"/>
        <v>0</v>
      </c>
      <c r="P51" s="37">
        <f t="shared" si="5"/>
        <v>0</v>
      </c>
      <c r="Q51" s="37">
        <f t="shared" si="6"/>
        <v>0</v>
      </c>
    </row>
    <row r="52" spans="1:17" x14ac:dyDescent="0.25">
      <c r="A52" s="15"/>
      <c r="B52" s="11" t="s">
        <v>10</v>
      </c>
      <c r="C52" s="32">
        <v>3</v>
      </c>
      <c r="D52" s="12">
        <v>0.8</v>
      </c>
      <c r="E52" s="13">
        <f t="shared" si="7"/>
        <v>800</v>
      </c>
      <c r="F52" s="13">
        <f>E52*C52</f>
        <v>2400</v>
      </c>
      <c r="G52" s="13">
        <f t="shared" si="8"/>
        <v>28800</v>
      </c>
      <c r="H52" s="34"/>
      <c r="I52" s="32">
        <v>3</v>
      </c>
      <c r="J52" s="12">
        <v>0.8</v>
      </c>
      <c r="K52" s="13">
        <f t="shared" si="64"/>
        <v>800</v>
      </c>
      <c r="L52" s="13">
        <f>K52*I52</f>
        <v>2400</v>
      </c>
      <c r="M52" s="13">
        <f t="shared" si="65"/>
        <v>28800</v>
      </c>
      <c r="N52" s="34"/>
      <c r="O52" s="37">
        <f t="shared" si="4"/>
        <v>0</v>
      </c>
      <c r="P52" s="37">
        <f t="shared" si="5"/>
        <v>0</v>
      </c>
      <c r="Q52" s="37">
        <f t="shared" si="6"/>
        <v>0</v>
      </c>
    </row>
    <row r="53" spans="1:17" x14ac:dyDescent="0.25">
      <c r="A53" s="15"/>
      <c r="B53" s="11" t="s">
        <v>11</v>
      </c>
      <c r="C53" s="32">
        <v>1</v>
      </c>
      <c r="D53" s="12">
        <v>0.65</v>
      </c>
      <c r="E53" s="13">
        <f t="shared" si="7"/>
        <v>650</v>
      </c>
      <c r="F53" s="13">
        <f>E53*C53</f>
        <v>650</v>
      </c>
      <c r="G53" s="13">
        <f t="shared" si="8"/>
        <v>7800</v>
      </c>
      <c r="H53" s="34"/>
      <c r="I53" s="32">
        <v>1</v>
      </c>
      <c r="J53" s="12">
        <v>0.65</v>
      </c>
      <c r="K53" s="13">
        <f t="shared" si="64"/>
        <v>650</v>
      </c>
      <c r="L53" s="13">
        <f>K53*I53</f>
        <v>650</v>
      </c>
      <c r="M53" s="13">
        <f t="shared" si="65"/>
        <v>7800</v>
      </c>
      <c r="N53" s="34"/>
      <c r="O53" s="37">
        <f t="shared" si="4"/>
        <v>0</v>
      </c>
      <c r="P53" s="37">
        <f t="shared" si="5"/>
        <v>0</v>
      </c>
      <c r="Q53" s="37">
        <f t="shared" si="6"/>
        <v>0</v>
      </c>
    </row>
    <row r="54" spans="1:17" ht="38.25" x14ac:dyDescent="0.25">
      <c r="A54" s="14"/>
      <c r="B54" s="9" t="s">
        <v>74</v>
      </c>
      <c r="C54" s="25">
        <f>C55+C56+C57+C61+C65+C69+C73+C77+C81+C85+C89+C93+C97</f>
        <v>88</v>
      </c>
      <c r="D54" s="25"/>
      <c r="E54" s="25"/>
      <c r="F54" s="25">
        <f t="shared" ref="F54:G54" si="66">F55+F56+F57+F61+F65+F69+F73+F77+F81+F85+F89+F93+F97</f>
        <v>72800</v>
      </c>
      <c r="G54" s="25">
        <f t="shared" si="66"/>
        <v>873600</v>
      </c>
      <c r="H54" s="34"/>
      <c r="I54" s="25">
        <f>I55+I56+I57+I61+I65+I69+I73+I77+I81+I85+I89+I93+I97</f>
        <v>88</v>
      </c>
      <c r="J54" s="25"/>
      <c r="K54" s="25"/>
      <c r="L54" s="25">
        <f t="shared" ref="L54:M54" si="67">L55+L56+L57+L61+L65+L69+L73+L77+L81+L85+L89+L93+L97</f>
        <v>72800</v>
      </c>
      <c r="M54" s="25">
        <f t="shared" si="67"/>
        <v>873600</v>
      </c>
      <c r="N54" s="34"/>
      <c r="O54" s="37">
        <f t="shared" si="4"/>
        <v>0</v>
      </c>
      <c r="P54" s="37">
        <f t="shared" si="5"/>
        <v>0</v>
      </c>
      <c r="Q54" s="37">
        <f t="shared" si="6"/>
        <v>0</v>
      </c>
    </row>
    <row r="55" spans="1:17" ht="15.75" x14ac:dyDescent="0.3">
      <c r="A55" s="16"/>
      <c r="B55" s="17" t="s">
        <v>14</v>
      </c>
      <c r="C55" s="32">
        <v>1</v>
      </c>
      <c r="D55" s="12">
        <v>2</v>
      </c>
      <c r="E55" s="13">
        <f t="shared" si="7"/>
        <v>2000</v>
      </c>
      <c r="F55" s="13">
        <f>E55*C55</f>
        <v>2000</v>
      </c>
      <c r="G55" s="13">
        <f t="shared" ref="G55:G126" si="68">F55*12</f>
        <v>24000</v>
      </c>
      <c r="H55" s="34"/>
      <c r="I55" s="32">
        <v>1</v>
      </c>
      <c r="J55" s="12">
        <v>2</v>
      </c>
      <c r="K55" s="13">
        <f t="shared" ref="K55:K113" si="69">J55*1000</f>
        <v>2000</v>
      </c>
      <c r="L55" s="13">
        <f>K55*I55</f>
        <v>2000</v>
      </c>
      <c r="M55" s="13">
        <f t="shared" ref="M55:M126" si="70">L55*12</f>
        <v>24000</v>
      </c>
      <c r="N55" s="34"/>
      <c r="O55" s="37">
        <f t="shared" si="4"/>
        <v>0</v>
      </c>
      <c r="P55" s="37">
        <f t="shared" si="5"/>
        <v>0</v>
      </c>
      <c r="Q55" s="37">
        <f t="shared" si="6"/>
        <v>0</v>
      </c>
    </row>
    <row r="56" spans="1:17" ht="15.75" x14ac:dyDescent="0.3">
      <c r="A56" s="16"/>
      <c r="B56" s="17" t="s">
        <v>48</v>
      </c>
      <c r="C56" s="32">
        <v>2</v>
      </c>
      <c r="D56" s="12">
        <v>1.8</v>
      </c>
      <c r="E56" s="13">
        <f t="shared" si="7"/>
        <v>1800</v>
      </c>
      <c r="F56" s="13">
        <f>E56*C56</f>
        <v>3600</v>
      </c>
      <c r="G56" s="13">
        <f t="shared" si="68"/>
        <v>43200</v>
      </c>
      <c r="H56" s="34"/>
      <c r="I56" s="32">
        <v>2</v>
      </c>
      <c r="J56" s="12">
        <v>1.8</v>
      </c>
      <c r="K56" s="13">
        <f t="shared" si="69"/>
        <v>1800</v>
      </c>
      <c r="L56" s="13">
        <f>K56*I56</f>
        <v>3600</v>
      </c>
      <c r="M56" s="13">
        <f t="shared" si="70"/>
        <v>43200</v>
      </c>
      <c r="N56" s="34"/>
      <c r="O56" s="37">
        <f t="shared" si="4"/>
        <v>0</v>
      </c>
      <c r="P56" s="37">
        <f t="shared" si="5"/>
        <v>0</v>
      </c>
      <c r="Q56" s="37">
        <f t="shared" si="6"/>
        <v>0</v>
      </c>
    </row>
    <row r="57" spans="1:17" x14ac:dyDescent="0.25">
      <c r="A57" s="18"/>
      <c r="B57" s="1" t="s">
        <v>23</v>
      </c>
      <c r="C57" s="27">
        <f>C58+C59+C60</f>
        <v>5</v>
      </c>
      <c r="D57" s="27"/>
      <c r="E57" s="27"/>
      <c r="F57" s="27">
        <f t="shared" ref="F57:G57" si="71">F58+F59+F60</f>
        <v>5200</v>
      </c>
      <c r="G57" s="27">
        <f t="shared" si="71"/>
        <v>62400</v>
      </c>
      <c r="H57" s="34"/>
      <c r="I57" s="27">
        <f>I58+I59+I60</f>
        <v>5</v>
      </c>
      <c r="J57" s="27"/>
      <c r="K57" s="27"/>
      <c r="L57" s="27">
        <f t="shared" ref="L57:M57" si="72">L58+L59+L60</f>
        <v>5200</v>
      </c>
      <c r="M57" s="27">
        <f t="shared" si="72"/>
        <v>62400</v>
      </c>
      <c r="N57" s="34"/>
      <c r="O57" s="37">
        <f t="shared" si="4"/>
        <v>0</v>
      </c>
      <c r="P57" s="37">
        <f t="shared" si="5"/>
        <v>0</v>
      </c>
      <c r="Q57" s="37">
        <f t="shared" si="6"/>
        <v>0</v>
      </c>
    </row>
    <row r="58" spans="1:17" x14ac:dyDescent="0.25">
      <c r="A58" s="15"/>
      <c r="B58" s="11" t="s">
        <v>9</v>
      </c>
      <c r="C58" s="32">
        <v>1</v>
      </c>
      <c r="D58" s="12">
        <v>1.6</v>
      </c>
      <c r="E58" s="13">
        <f t="shared" si="7"/>
        <v>1600</v>
      </c>
      <c r="F58" s="13">
        <f>E58*C58</f>
        <v>1600</v>
      </c>
      <c r="G58" s="13">
        <f t="shared" si="68"/>
        <v>19200</v>
      </c>
      <c r="H58" s="34"/>
      <c r="I58" s="32">
        <v>1</v>
      </c>
      <c r="J58" s="12">
        <v>1.6</v>
      </c>
      <c r="K58" s="13">
        <f t="shared" ref="K58:K116" si="73">J58*1000</f>
        <v>1600</v>
      </c>
      <c r="L58" s="13">
        <f>K58*I58</f>
        <v>1600</v>
      </c>
      <c r="M58" s="13">
        <f t="shared" ref="M58:M129" si="74">L58*12</f>
        <v>19200</v>
      </c>
      <c r="N58" s="34"/>
      <c r="O58" s="37">
        <f t="shared" si="4"/>
        <v>0</v>
      </c>
      <c r="P58" s="37">
        <f t="shared" si="5"/>
        <v>0</v>
      </c>
      <c r="Q58" s="37">
        <f t="shared" si="6"/>
        <v>0</v>
      </c>
    </row>
    <row r="59" spans="1:17" x14ac:dyDescent="0.25">
      <c r="A59" s="15"/>
      <c r="B59" s="11" t="s">
        <v>12</v>
      </c>
      <c r="C59" s="32">
        <v>2</v>
      </c>
      <c r="D59" s="12">
        <v>1</v>
      </c>
      <c r="E59" s="13">
        <f t="shared" si="7"/>
        <v>1000</v>
      </c>
      <c r="F59" s="13">
        <f>E59*C59</f>
        <v>2000</v>
      </c>
      <c r="G59" s="13">
        <f t="shared" si="68"/>
        <v>24000</v>
      </c>
      <c r="H59" s="34"/>
      <c r="I59" s="32">
        <v>2</v>
      </c>
      <c r="J59" s="12">
        <v>1</v>
      </c>
      <c r="K59" s="13">
        <f t="shared" si="73"/>
        <v>1000</v>
      </c>
      <c r="L59" s="13">
        <f>K59*I59</f>
        <v>2000</v>
      </c>
      <c r="M59" s="13">
        <f t="shared" si="74"/>
        <v>24000</v>
      </c>
      <c r="N59" s="34"/>
      <c r="O59" s="37">
        <f t="shared" si="4"/>
        <v>0</v>
      </c>
      <c r="P59" s="37">
        <f t="shared" si="5"/>
        <v>0</v>
      </c>
      <c r="Q59" s="37">
        <f t="shared" si="6"/>
        <v>0</v>
      </c>
    </row>
    <row r="60" spans="1:17" x14ac:dyDescent="0.25">
      <c r="A60" s="15"/>
      <c r="B60" s="11" t="s">
        <v>10</v>
      </c>
      <c r="C60" s="32">
        <v>2</v>
      </c>
      <c r="D60" s="12">
        <v>0.8</v>
      </c>
      <c r="E60" s="13">
        <f>D60*1000</f>
        <v>800</v>
      </c>
      <c r="F60" s="13">
        <f>E60*C60</f>
        <v>1600</v>
      </c>
      <c r="G60" s="13">
        <f t="shared" si="68"/>
        <v>19200</v>
      </c>
      <c r="H60" s="34"/>
      <c r="I60" s="32">
        <v>2</v>
      </c>
      <c r="J60" s="12">
        <v>0.8</v>
      </c>
      <c r="K60" s="13">
        <f>J60*1000</f>
        <v>800</v>
      </c>
      <c r="L60" s="13">
        <f>K60*I60</f>
        <v>1600</v>
      </c>
      <c r="M60" s="13">
        <f t="shared" si="74"/>
        <v>19200</v>
      </c>
      <c r="N60" s="34"/>
      <c r="O60" s="37">
        <f t="shared" si="4"/>
        <v>0</v>
      </c>
      <c r="P60" s="37">
        <f t="shared" si="5"/>
        <v>0</v>
      </c>
      <c r="Q60" s="37">
        <f t="shared" si="6"/>
        <v>0</v>
      </c>
    </row>
    <row r="61" spans="1:17" x14ac:dyDescent="0.25">
      <c r="A61" s="18"/>
      <c r="B61" s="1" t="s">
        <v>24</v>
      </c>
      <c r="C61" s="27">
        <f>C62+C63+C64</f>
        <v>6</v>
      </c>
      <c r="D61" s="27"/>
      <c r="E61" s="27"/>
      <c r="F61" s="27">
        <f t="shared" ref="F61:G61" si="75">F62+F63+F64</f>
        <v>6000</v>
      </c>
      <c r="G61" s="27">
        <f t="shared" si="75"/>
        <v>72000</v>
      </c>
      <c r="H61" s="34"/>
      <c r="I61" s="27">
        <f>I62+I63+I64</f>
        <v>6</v>
      </c>
      <c r="J61" s="27"/>
      <c r="K61" s="27"/>
      <c r="L61" s="27">
        <f t="shared" ref="L61:M61" si="76">L62+L63+L64</f>
        <v>6000</v>
      </c>
      <c r="M61" s="27">
        <f t="shared" si="76"/>
        <v>72000</v>
      </c>
      <c r="N61" s="34"/>
      <c r="O61" s="37">
        <f t="shared" si="4"/>
        <v>0</v>
      </c>
      <c r="P61" s="37">
        <f t="shared" si="5"/>
        <v>0</v>
      </c>
      <c r="Q61" s="37">
        <f t="shared" si="6"/>
        <v>0</v>
      </c>
    </row>
    <row r="62" spans="1:17" x14ac:dyDescent="0.25">
      <c r="A62" s="15"/>
      <c r="B62" s="11" t="s">
        <v>9</v>
      </c>
      <c r="C62" s="32">
        <v>1</v>
      </c>
      <c r="D62" s="12">
        <v>1.6</v>
      </c>
      <c r="E62" s="13">
        <f t="shared" si="7"/>
        <v>1600</v>
      </c>
      <c r="F62" s="13">
        <f>E62*C62</f>
        <v>1600</v>
      </c>
      <c r="G62" s="13">
        <f t="shared" si="68"/>
        <v>19200</v>
      </c>
      <c r="H62" s="34"/>
      <c r="I62" s="32">
        <v>1</v>
      </c>
      <c r="J62" s="12">
        <v>1.6</v>
      </c>
      <c r="K62" s="13">
        <f t="shared" ref="K62:K120" si="77">J62*1000</f>
        <v>1600</v>
      </c>
      <c r="L62" s="13">
        <f>K62*I62</f>
        <v>1600</v>
      </c>
      <c r="M62" s="13">
        <f t="shared" ref="M62:M133" si="78">L62*12</f>
        <v>19200</v>
      </c>
      <c r="N62" s="34"/>
      <c r="O62" s="37">
        <f t="shared" si="4"/>
        <v>0</v>
      </c>
      <c r="P62" s="37">
        <f t="shared" si="5"/>
        <v>0</v>
      </c>
      <c r="Q62" s="37">
        <f t="shared" si="6"/>
        <v>0</v>
      </c>
    </row>
    <row r="63" spans="1:17" x14ac:dyDescent="0.25">
      <c r="A63" s="15"/>
      <c r="B63" s="11" t="s">
        <v>12</v>
      </c>
      <c r="C63" s="32">
        <v>2</v>
      </c>
      <c r="D63" s="12">
        <v>1</v>
      </c>
      <c r="E63" s="13">
        <f t="shared" si="7"/>
        <v>1000</v>
      </c>
      <c r="F63" s="13">
        <f>E63*C63</f>
        <v>2000</v>
      </c>
      <c r="G63" s="13">
        <f t="shared" si="68"/>
        <v>24000</v>
      </c>
      <c r="H63" s="34"/>
      <c r="I63" s="32">
        <v>2</v>
      </c>
      <c r="J63" s="12">
        <v>1</v>
      </c>
      <c r="K63" s="13">
        <f t="shared" si="77"/>
        <v>1000</v>
      </c>
      <c r="L63" s="13">
        <f>K63*I63</f>
        <v>2000</v>
      </c>
      <c r="M63" s="13">
        <f t="shared" si="78"/>
        <v>24000</v>
      </c>
      <c r="N63" s="34"/>
      <c r="O63" s="37">
        <f t="shared" si="4"/>
        <v>0</v>
      </c>
      <c r="P63" s="37">
        <f t="shared" si="5"/>
        <v>0</v>
      </c>
      <c r="Q63" s="37">
        <f t="shared" si="6"/>
        <v>0</v>
      </c>
    </row>
    <row r="64" spans="1:17" x14ac:dyDescent="0.25">
      <c r="A64" s="15"/>
      <c r="B64" s="11" t="s">
        <v>10</v>
      </c>
      <c r="C64" s="32">
        <v>3</v>
      </c>
      <c r="D64" s="12">
        <v>0.8</v>
      </c>
      <c r="E64" s="13">
        <f t="shared" si="7"/>
        <v>800</v>
      </c>
      <c r="F64" s="13">
        <f>E64*C64</f>
        <v>2400</v>
      </c>
      <c r="G64" s="13">
        <f t="shared" si="68"/>
        <v>28800</v>
      </c>
      <c r="H64" s="34"/>
      <c r="I64" s="32">
        <v>3</v>
      </c>
      <c r="J64" s="12">
        <v>0.8</v>
      </c>
      <c r="K64" s="13">
        <f t="shared" si="77"/>
        <v>800</v>
      </c>
      <c r="L64" s="13">
        <f>K64*I64</f>
        <v>2400</v>
      </c>
      <c r="M64" s="13">
        <f t="shared" si="78"/>
        <v>28800</v>
      </c>
      <c r="N64" s="34"/>
      <c r="O64" s="37">
        <f t="shared" si="4"/>
        <v>0</v>
      </c>
      <c r="P64" s="37">
        <f t="shared" si="5"/>
        <v>0</v>
      </c>
      <c r="Q64" s="37">
        <f t="shared" si="6"/>
        <v>0</v>
      </c>
    </row>
    <row r="65" spans="1:17" ht="15.75" customHeight="1" x14ac:dyDescent="0.25">
      <c r="A65" s="18"/>
      <c r="B65" s="1" t="s">
        <v>49</v>
      </c>
      <c r="C65" s="26">
        <f>C66+C67+C68</f>
        <v>26</v>
      </c>
      <c r="D65" s="26"/>
      <c r="E65" s="26"/>
      <c r="F65" s="26">
        <f t="shared" ref="F65:G65" si="79">F66+F67+F68</f>
        <v>19200</v>
      </c>
      <c r="G65" s="26">
        <f t="shared" si="79"/>
        <v>230400</v>
      </c>
      <c r="H65" s="34"/>
      <c r="I65" s="26">
        <f>I66+I67+I68</f>
        <v>26</v>
      </c>
      <c r="J65" s="26"/>
      <c r="K65" s="26"/>
      <c r="L65" s="26">
        <f t="shared" ref="L65:M65" si="80">L66+L67+L68</f>
        <v>19200</v>
      </c>
      <c r="M65" s="26">
        <f t="shared" si="80"/>
        <v>230400</v>
      </c>
      <c r="N65" s="34"/>
      <c r="O65" s="37">
        <f t="shared" si="4"/>
        <v>0</v>
      </c>
      <c r="P65" s="37">
        <f t="shared" si="5"/>
        <v>0</v>
      </c>
      <c r="Q65" s="37">
        <f t="shared" si="6"/>
        <v>0</v>
      </c>
    </row>
    <row r="66" spans="1:17" x14ac:dyDescent="0.25">
      <c r="A66" s="15"/>
      <c r="B66" s="11" t="s">
        <v>9</v>
      </c>
      <c r="C66" s="32">
        <v>1</v>
      </c>
      <c r="D66" s="12">
        <v>1.6</v>
      </c>
      <c r="E66" s="13">
        <f>D66*1000</f>
        <v>1600</v>
      </c>
      <c r="F66" s="13">
        <f>E66*C66</f>
        <v>1600</v>
      </c>
      <c r="G66" s="13">
        <f>F66*12</f>
        <v>19200</v>
      </c>
      <c r="H66" s="34"/>
      <c r="I66" s="32">
        <v>1</v>
      </c>
      <c r="J66" s="12">
        <v>1.6</v>
      </c>
      <c r="K66" s="13">
        <f>J66*1000</f>
        <v>1600</v>
      </c>
      <c r="L66" s="13">
        <f>K66*I66</f>
        <v>1600</v>
      </c>
      <c r="M66" s="13">
        <f>L66*12</f>
        <v>19200</v>
      </c>
      <c r="N66" s="34"/>
      <c r="O66" s="37">
        <f t="shared" si="4"/>
        <v>0</v>
      </c>
      <c r="P66" s="37">
        <f t="shared" si="5"/>
        <v>0</v>
      </c>
      <c r="Q66" s="37">
        <f t="shared" si="6"/>
        <v>0</v>
      </c>
    </row>
    <row r="67" spans="1:17" x14ac:dyDescent="0.25">
      <c r="A67" s="15"/>
      <c r="B67" s="11" t="s">
        <v>10</v>
      </c>
      <c r="C67" s="32">
        <v>9</v>
      </c>
      <c r="D67" s="12">
        <v>0.8</v>
      </c>
      <c r="E67" s="13">
        <f>D67*1000</f>
        <v>800</v>
      </c>
      <c r="F67" s="13">
        <f>E67*C67</f>
        <v>7200</v>
      </c>
      <c r="G67" s="13">
        <f>F67*12</f>
        <v>86400</v>
      </c>
      <c r="H67" s="34"/>
      <c r="I67" s="32">
        <v>9</v>
      </c>
      <c r="J67" s="12">
        <v>0.8</v>
      </c>
      <c r="K67" s="13">
        <f>J67*1000</f>
        <v>800</v>
      </c>
      <c r="L67" s="13">
        <f>K67*I67</f>
        <v>7200</v>
      </c>
      <c r="M67" s="13">
        <f>L67*12</f>
        <v>86400</v>
      </c>
      <c r="N67" s="34"/>
      <c r="O67" s="37">
        <f t="shared" si="4"/>
        <v>0</v>
      </c>
      <c r="P67" s="37">
        <f t="shared" si="5"/>
        <v>0</v>
      </c>
      <c r="Q67" s="37">
        <f t="shared" si="6"/>
        <v>0</v>
      </c>
    </row>
    <row r="68" spans="1:17" x14ac:dyDescent="0.25">
      <c r="A68" s="15"/>
      <c r="B68" s="11" t="s">
        <v>11</v>
      </c>
      <c r="C68" s="32">
        <v>16</v>
      </c>
      <c r="D68" s="12">
        <v>0.65</v>
      </c>
      <c r="E68" s="13">
        <f>D68*1000</f>
        <v>650</v>
      </c>
      <c r="F68" s="13">
        <f>E68*C68</f>
        <v>10400</v>
      </c>
      <c r="G68" s="13">
        <f>F68*12</f>
        <v>124800</v>
      </c>
      <c r="H68" s="34"/>
      <c r="I68" s="32">
        <v>16</v>
      </c>
      <c r="J68" s="12">
        <v>0.65</v>
      </c>
      <c r="K68" s="13">
        <f>J68*1000</f>
        <v>650</v>
      </c>
      <c r="L68" s="13">
        <f>K68*I68</f>
        <v>10400</v>
      </c>
      <c r="M68" s="13">
        <f>L68*12</f>
        <v>124800</v>
      </c>
      <c r="N68" s="34"/>
      <c r="O68" s="37">
        <f t="shared" ref="O68:O131" si="81">I68-C68</f>
        <v>0</v>
      </c>
      <c r="P68" s="37">
        <f t="shared" ref="P68:P131" si="82">L68-F68</f>
        <v>0</v>
      </c>
      <c r="Q68" s="37">
        <f t="shared" ref="Q68:Q131" si="83">M68-G68</f>
        <v>0</v>
      </c>
    </row>
    <row r="69" spans="1:17" x14ac:dyDescent="0.25">
      <c r="A69" s="18"/>
      <c r="B69" s="1" t="s">
        <v>50</v>
      </c>
      <c r="C69" s="26">
        <f>C70+C71+C72</f>
        <v>14</v>
      </c>
      <c r="D69" s="26"/>
      <c r="E69" s="26"/>
      <c r="F69" s="26">
        <f t="shared" ref="F69:G69" si="84">F70+F71+F72</f>
        <v>10200</v>
      </c>
      <c r="G69" s="26">
        <f t="shared" si="84"/>
        <v>122400</v>
      </c>
      <c r="H69" s="34"/>
      <c r="I69" s="26">
        <f>I70+I71+I72</f>
        <v>14</v>
      </c>
      <c r="J69" s="26"/>
      <c r="K69" s="26"/>
      <c r="L69" s="26">
        <f t="shared" ref="L69:M69" si="85">L70+L71+L72</f>
        <v>10200</v>
      </c>
      <c r="M69" s="26">
        <f t="shared" si="85"/>
        <v>122400</v>
      </c>
      <c r="N69" s="34"/>
      <c r="O69" s="37">
        <f t="shared" si="81"/>
        <v>0</v>
      </c>
      <c r="P69" s="37">
        <f t="shared" si="82"/>
        <v>0</v>
      </c>
      <c r="Q69" s="37">
        <f t="shared" si="83"/>
        <v>0</v>
      </c>
    </row>
    <row r="70" spans="1:17" x14ac:dyDescent="0.25">
      <c r="A70" s="15"/>
      <c r="B70" s="11" t="s">
        <v>9</v>
      </c>
      <c r="C70" s="32">
        <v>1</v>
      </c>
      <c r="D70" s="12">
        <v>1.6</v>
      </c>
      <c r="E70" s="13">
        <f>D70*1000</f>
        <v>1600</v>
      </c>
      <c r="F70" s="13">
        <f>E70*C70</f>
        <v>1600</v>
      </c>
      <c r="G70" s="13">
        <f>F70*12</f>
        <v>19200</v>
      </c>
      <c r="H70" s="34"/>
      <c r="I70" s="32">
        <v>1</v>
      </c>
      <c r="J70" s="12">
        <v>1.6</v>
      </c>
      <c r="K70" s="13">
        <f>J70*1000</f>
        <v>1600</v>
      </c>
      <c r="L70" s="13">
        <f>K70*I70</f>
        <v>1600</v>
      </c>
      <c r="M70" s="13">
        <f>L70*12</f>
        <v>19200</v>
      </c>
      <c r="N70" s="34"/>
      <c r="O70" s="37">
        <f t="shared" si="81"/>
        <v>0</v>
      </c>
      <c r="P70" s="37">
        <f t="shared" si="82"/>
        <v>0</v>
      </c>
      <c r="Q70" s="37">
        <f t="shared" si="83"/>
        <v>0</v>
      </c>
    </row>
    <row r="71" spans="1:17" x14ac:dyDescent="0.25">
      <c r="A71" s="15"/>
      <c r="B71" s="11" t="s">
        <v>10</v>
      </c>
      <c r="C71" s="32">
        <v>1</v>
      </c>
      <c r="D71" s="12">
        <v>0.8</v>
      </c>
      <c r="E71" s="13">
        <f>D71*1000</f>
        <v>800</v>
      </c>
      <c r="F71" s="13">
        <f>E71*C71</f>
        <v>800</v>
      </c>
      <c r="G71" s="13">
        <f>F71*12</f>
        <v>9600</v>
      </c>
      <c r="H71" s="34"/>
      <c r="I71" s="32">
        <v>1</v>
      </c>
      <c r="J71" s="12">
        <v>0.8</v>
      </c>
      <c r="K71" s="13">
        <f>J71*1000</f>
        <v>800</v>
      </c>
      <c r="L71" s="13">
        <f>K71*I71</f>
        <v>800</v>
      </c>
      <c r="M71" s="13">
        <f>L71*12</f>
        <v>9600</v>
      </c>
      <c r="N71" s="34"/>
      <c r="O71" s="37">
        <f t="shared" si="81"/>
        <v>0</v>
      </c>
      <c r="P71" s="37">
        <f t="shared" si="82"/>
        <v>0</v>
      </c>
      <c r="Q71" s="37">
        <f t="shared" si="83"/>
        <v>0</v>
      </c>
    </row>
    <row r="72" spans="1:17" x14ac:dyDescent="0.25">
      <c r="A72" s="15"/>
      <c r="B72" s="11" t="s">
        <v>11</v>
      </c>
      <c r="C72" s="32">
        <v>12</v>
      </c>
      <c r="D72" s="12">
        <v>0.65</v>
      </c>
      <c r="E72" s="13">
        <f>D72*1000</f>
        <v>650</v>
      </c>
      <c r="F72" s="13">
        <f>E72*C72</f>
        <v>7800</v>
      </c>
      <c r="G72" s="13">
        <f>F72*12</f>
        <v>93600</v>
      </c>
      <c r="H72" s="34"/>
      <c r="I72" s="32">
        <v>12</v>
      </c>
      <c r="J72" s="12">
        <v>0.65</v>
      </c>
      <c r="K72" s="13">
        <f>J72*1000</f>
        <v>650</v>
      </c>
      <c r="L72" s="13">
        <f>K72*I72</f>
        <v>7800</v>
      </c>
      <c r="M72" s="13">
        <f>L72*12</f>
        <v>93600</v>
      </c>
      <c r="N72" s="34"/>
      <c r="O72" s="37">
        <f t="shared" si="81"/>
        <v>0</v>
      </c>
      <c r="P72" s="37">
        <f t="shared" si="82"/>
        <v>0</v>
      </c>
      <c r="Q72" s="37">
        <f t="shared" si="83"/>
        <v>0</v>
      </c>
    </row>
    <row r="73" spans="1:17" x14ac:dyDescent="0.25">
      <c r="A73" s="18"/>
      <c r="B73" s="1" t="s">
        <v>51</v>
      </c>
      <c r="C73" s="26">
        <f>C74+C75+C76</f>
        <v>5</v>
      </c>
      <c r="D73" s="26"/>
      <c r="E73" s="26"/>
      <c r="F73" s="26">
        <f t="shared" ref="F73:G73" si="86">F74+F75+F76</f>
        <v>3850</v>
      </c>
      <c r="G73" s="26">
        <f t="shared" si="86"/>
        <v>46200</v>
      </c>
      <c r="H73" s="34"/>
      <c r="I73" s="26">
        <f>I74+I75+I76</f>
        <v>5</v>
      </c>
      <c r="J73" s="26"/>
      <c r="K73" s="26"/>
      <c r="L73" s="26">
        <f t="shared" ref="L73:M73" si="87">L74+L75+L76</f>
        <v>3850</v>
      </c>
      <c r="M73" s="26">
        <f t="shared" si="87"/>
        <v>46200</v>
      </c>
      <c r="N73" s="34"/>
      <c r="O73" s="37">
        <f t="shared" si="81"/>
        <v>0</v>
      </c>
      <c r="P73" s="37">
        <f t="shared" si="82"/>
        <v>0</v>
      </c>
      <c r="Q73" s="37">
        <f t="shared" si="83"/>
        <v>0</v>
      </c>
    </row>
    <row r="74" spans="1:17" x14ac:dyDescent="0.25">
      <c r="A74" s="15"/>
      <c r="B74" s="11" t="s">
        <v>52</v>
      </c>
      <c r="C74" s="32">
        <v>1</v>
      </c>
      <c r="D74" s="12">
        <v>1.1000000000000001</v>
      </c>
      <c r="E74" s="13">
        <f>D74*1000</f>
        <v>1100</v>
      </c>
      <c r="F74" s="13">
        <f>E74*C74</f>
        <v>1100</v>
      </c>
      <c r="G74" s="13">
        <f>F74*12</f>
        <v>13200</v>
      </c>
      <c r="H74" s="34"/>
      <c r="I74" s="32">
        <v>1</v>
      </c>
      <c r="J74" s="12">
        <v>1.1000000000000001</v>
      </c>
      <c r="K74" s="13">
        <f>J74*1000</f>
        <v>1100</v>
      </c>
      <c r="L74" s="13">
        <f>K74*I74</f>
        <v>1100</v>
      </c>
      <c r="M74" s="13">
        <f>L74*12</f>
        <v>13200</v>
      </c>
      <c r="N74" s="34"/>
      <c r="O74" s="37">
        <f t="shared" si="81"/>
        <v>0</v>
      </c>
      <c r="P74" s="37">
        <f t="shared" si="82"/>
        <v>0</v>
      </c>
      <c r="Q74" s="37">
        <f t="shared" si="83"/>
        <v>0</v>
      </c>
    </row>
    <row r="75" spans="1:17" x14ac:dyDescent="0.25">
      <c r="A75" s="15"/>
      <c r="B75" s="11" t="s">
        <v>10</v>
      </c>
      <c r="C75" s="32">
        <v>1</v>
      </c>
      <c r="D75" s="12">
        <v>0.8</v>
      </c>
      <c r="E75" s="13">
        <f>D75*1000</f>
        <v>800</v>
      </c>
      <c r="F75" s="13">
        <f>E75*C75</f>
        <v>800</v>
      </c>
      <c r="G75" s="13">
        <f>F75*12</f>
        <v>9600</v>
      </c>
      <c r="H75" s="34"/>
      <c r="I75" s="32">
        <v>1</v>
      </c>
      <c r="J75" s="12">
        <v>0.8</v>
      </c>
      <c r="K75" s="13">
        <f>J75*1000</f>
        <v>800</v>
      </c>
      <c r="L75" s="13">
        <f>K75*I75</f>
        <v>800</v>
      </c>
      <c r="M75" s="13">
        <f>L75*12</f>
        <v>9600</v>
      </c>
      <c r="N75" s="34"/>
      <c r="O75" s="37">
        <f t="shared" si="81"/>
        <v>0</v>
      </c>
      <c r="P75" s="37">
        <f t="shared" si="82"/>
        <v>0</v>
      </c>
      <c r="Q75" s="37">
        <f t="shared" si="83"/>
        <v>0</v>
      </c>
    </row>
    <row r="76" spans="1:17" x14ac:dyDescent="0.25">
      <c r="A76" s="15"/>
      <c r="B76" s="11" t="s">
        <v>11</v>
      </c>
      <c r="C76" s="32">
        <v>3</v>
      </c>
      <c r="D76" s="12">
        <v>0.65</v>
      </c>
      <c r="E76" s="13">
        <f t="shared" ref="E76:E100" si="88">D76*1000</f>
        <v>650</v>
      </c>
      <c r="F76" s="13">
        <f>E76*C76</f>
        <v>1950</v>
      </c>
      <c r="G76" s="13">
        <f t="shared" ref="G76:G100" si="89">F76*12</f>
        <v>23400</v>
      </c>
      <c r="H76" s="34"/>
      <c r="I76" s="32">
        <v>3</v>
      </c>
      <c r="J76" s="12">
        <v>0.65</v>
      </c>
      <c r="K76" s="13">
        <f t="shared" ref="K76:K100" si="90">J76*1000</f>
        <v>650</v>
      </c>
      <c r="L76" s="13">
        <f>K76*I76</f>
        <v>1950</v>
      </c>
      <c r="M76" s="13">
        <f t="shared" ref="M76:M100" si="91">L76*12</f>
        <v>23400</v>
      </c>
      <c r="N76" s="34"/>
      <c r="O76" s="37">
        <f t="shared" si="81"/>
        <v>0</v>
      </c>
      <c r="P76" s="37">
        <f t="shared" si="82"/>
        <v>0</v>
      </c>
      <c r="Q76" s="37">
        <f t="shared" si="83"/>
        <v>0</v>
      </c>
    </row>
    <row r="77" spans="1:17" x14ac:dyDescent="0.25">
      <c r="A77" s="18"/>
      <c r="B77" s="1" t="s">
        <v>53</v>
      </c>
      <c r="C77" s="26">
        <f>C78+C79+C80</f>
        <v>6</v>
      </c>
      <c r="D77" s="26"/>
      <c r="E77" s="26"/>
      <c r="F77" s="26">
        <f t="shared" ref="F77:G77" si="92">F78+F79+F80</f>
        <v>4650</v>
      </c>
      <c r="G77" s="26">
        <f t="shared" si="92"/>
        <v>55800</v>
      </c>
      <c r="H77" s="34"/>
      <c r="I77" s="26">
        <f>I78+I79+I80</f>
        <v>6</v>
      </c>
      <c r="J77" s="26"/>
      <c r="K77" s="26"/>
      <c r="L77" s="26">
        <f t="shared" ref="L77:M77" si="93">L78+L79+L80</f>
        <v>4650</v>
      </c>
      <c r="M77" s="26">
        <f t="shared" si="93"/>
        <v>55800</v>
      </c>
      <c r="N77" s="34"/>
      <c r="O77" s="37">
        <f t="shared" si="81"/>
        <v>0</v>
      </c>
      <c r="P77" s="37">
        <f t="shared" si="82"/>
        <v>0</v>
      </c>
      <c r="Q77" s="37">
        <f t="shared" si="83"/>
        <v>0</v>
      </c>
    </row>
    <row r="78" spans="1:17" x14ac:dyDescent="0.25">
      <c r="A78" s="15"/>
      <c r="B78" s="11" t="s">
        <v>52</v>
      </c>
      <c r="C78" s="32">
        <v>1</v>
      </c>
      <c r="D78" s="12">
        <v>1.1000000000000001</v>
      </c>
      <c r="E78" s="13">
        <f t="shared" si="88"/>
        <v>1100</v>
      </c>
      <c r="F78" s="13">
        <f>E78*C78</f>
        <v>1100</v>
      </c>
      <c r="G78" s="13">
        <f t="shared" si="89"/>
        <v>13200</v>
      </c>
      <c r="H78" s="34"/>
      <c r="I78" s="32">
        <v>1</v>
      </c>
      <c r="J78" s="12">
        <v>1.1000000000000001</v>
      </c>
      <c r="K78" s="13">
        <f t="shared" ref="K78:K102" si="94">J78*1000</f>
        <v>1100</v>
      </c>
      <c r="L78" s="13">
        <f>K78*I78</f>
        <v>1100</v>
      </c>
      <c r="M78" s="13">
        <f t="shared" ref="M78:M102" si="95">L78*12</f>
        <v>13200</v>
      </c>
      <c r="N78" s="34"/>
      <c r="O78" s="37">
        <f t="shared" si="81"/>
        <v>0</v>
      </c>
      <c r="P78" s="37">
        <f t="shared" si="82"/>
        <v>0</v>
      </c>
      <c r="Q78" s="37">
        <f t="shared" si="83"/>
        <v>0</v>
      </c>
    </row>
    <row r="79" spans="1:17" x14ac:dyDescent="0.25">
      <c r="A79" s="15"/>
      <c r="B79" s="11" t="s">
        <v>10</v>
      </c>
      <c r="C79" s="32">
        <v>2</v>
      </c>
      <c r="D79" s="12">
        <v>0.8</v>
      </c>
      <c r="E79" s="13">
        <f t="shared" si="88"/>
        <v>800</v>
      </c>
      <c r="F79" s="13">
        <f>E79*C79</f>
        <v>1600</v>
      </c>
      <c r="G79" s="13">
        <f t="shared" si="89"/>
        <v>19200</v>
      </c>
      <c r="H79" s="34"/>
      <c r="I79" s="32">
        <v>2</v>
      </c>
      <c r="J79" s="12">
        <v>0.8</v>
      </c>
      <c r="K79" s="13">
        <f t="shared" si="94"/>
        <v>800</v>
      </c>
      <c r="L79" s="13">
        <f>K79*I79</f>
        <v>1600</v>
      </c>
      <c r="M79" s="13">
        <f t="shared" si="95"/>
        <v>19200</v>
      </c>
      <c r="N79" s="34"/>
      <c r="O79" s="37">
        <f t="shared" si="81"/>
        <v>0</v>
      </c>
      <c r="P79" s="37">
        <f t="shared" si="82"/>
        <v>0</v>
      </c>
      <c r="Q79" s="37">
        <f t="shared" si="83"/>
        <v>0</v>
      </c>
    </row>
    <row r="80" spans="1:17" x14ac:dyDescent="0.25">
      <c r="A80" s="15"/>
      <c r="B80" s="11" t="s">
        <v>11</v>
      </c>
      <c r="C80" s="32">
        <v>3</v>
      </c>
      <c r="D80" s="12">
        <v>0.65</v>
      </c>
      <c r="E80" s="13">
        <f t="shared" si="88"/>
        <v>650</v>
      </c>
      <c r="F80" s="13">
        <f>E80*C80</f>
        <v>1950</v>
      </c>
      <c r="G80" s="13">
        <f t="shared" si="89"/>
        <v>23400</v>
      </c>
      <c r="H80" s="34"/>
      <c r="I80" s="32">
        <v>3</v>
      </c>
      <c r="J80" s="12">
        <v>0.65</v>
      </c>
      <c r="K80" s="13">
        <f t="shared" si="94"/>
        <v>650</v>
      </c>
      <c r="L80" s="13">
        <f>K80*I80</f>
        <v>1950</v>
      </c>
      <c r="M80" s="13">
        <f t="shared" si="95"/>
        <v>23400</v>
      </c>
      <c r="N80" s="34"/>
      <c r="O80" s="37">
        <f t="shared" si="81"/>
        <v>0</v>
      </c>
      <c r="P80" s="37">
        <f t="shared" si="82"/>
        <v>0</v>
      </c>
      <c r="Q80" s="37">
        <f t="shared" si="83"/>
        <v>0</v>
      </c>
    </row>
    <row r="81" spans="1:17" x14ac:dyDescent="0.25">
      <c r="A81" s="18"/>
      <c r="B81" s="1" t="s">
        <v>54</v>
      </c>
      <c r="C81" s="26">
        <f>C82+C83+C84</f>
        <v>4</v>
      </c>
      <c r="D81" s="26"/>
      <c r="E81" s="26"/>
      <c r="F81" s="26">
        <f t="shared" ref="F81:G81" si="96">F82+F83+F84</f>
        <v>3200</v>
      </c>
      <c r="G81" s="26">
        <f t="shared" si="96"/>
        <v>38400</v>
      </c>
      <c r="H81" s="34"/>
      <c r="I81" s="26">
        <f>I82+I83+I84</f>
        <v>4</v>
      </c>
      <c r="J81" s="26"/>
      <c r="K81" s="26"/>
      <c r="L81" s="26">
        <f t="shared" ref="L81:M81" si="97">L82+L83+L84</f>
        <v>3200</v>
      </c>
      <c r="M81" s="26">
        <f t="shared" si="97"/>
        <v>38400</v>
      </c>
      <c r="N81" s="34"/>
      <c r="O81" s="37">
        <f t="shared" si="81"/>
        <v>0</v>
      </c>
      <c r="P81" s="37">
        <f t="shared" si="82"/>
        <v>0</v>
      </c>
      <c r="Q81" s="37">
        <f t="shared" si="83"/>
        <v>0</v>
      </c>
    </row>
    <row r="82" spans="1:17" x14ac:dyDescent="0.25">
      <c r="A82" s="15"/>
      <c r="B82" s="11" t="s">
        <v>52</v>
      </c>
      <c r="C82" s="32">
        <v>1</v>
      </c>
      <c r="D82" s="12">
        <v>1.1000000000000001</v>
      </c>
      <c r="E82" s="13">
        <f t="shared" si="88"/>
        <v>1100</v>
      </c>
      <c r="F82" s="13">
        <f>E82*C82</f>
        <v>1100</v>
      </c>
      <c r="G82" s="13">
        <f t="shared" si="89"/>
        <v>13200</v>
      </c>
      <c r="H82" s="34"/>
      <c r="I82" s="32">
        <v>1</v>
      </c>
      <c r="J82" s="12">
        <v>1.1000000000000001</v>
      </c>
      <c r="K82" s="13">
        <f t="shared" ref="K82:K106" si="98">J82*1000</f>
        <v>1100</v>
      </c>
      <c r="L82" s="13">
        <f>K82*I82</f>
        <v>1100</v>
      </c>
      <c r="M82" s="13">
        <f t="shared" ref="M82:M106" si="99">L82*12</f>
        <v>13200</v>
      </c>
      <c r="N82" s="34"/>
      <c r="O82" s="37">
        <f t="shared" si="81"/>
        <v>0</v>
      </c>
      <c r="P82" s="37">
        <f t="shared" si="82"/>
        <v>0</v>
      </c>
      <c r="Q82" s="37">
        <f t="shared" si="83"/>
        <v>0</v>
      </c>
    </row>
    <row r="83" spans="1:17" x14ac:dyDescent="0.25">
      <c r="A83" s="15"/>
      <c r="B83" s="11" t="s">
        <v>10</v>
      </c>
      <c r="C83" s="32">
        <v>1</v>
      </c>
      <c r="D83" s="12">
        <v>0.8</v>
      </c>
      <c r="E83" s="13">
        <f t="shared" si="88"/>
        <v>800</v>
      </c>
      <c r="F83" s="13">
        <f>E83*C83</f>
        <v>800</v>
      </c>
      <c r="G83" s="13">
        <f t="shared" si="89"/>
        <v>9600</v>
      </c>
      <c r="H83" s="34"/>
      <c r="I83" s="32">
        <v>1</v>
      </c>
      <c r="J83" s="12">
        <v>0.8</v>
      </c>
      <c r="K83" s="13">
        <f t="shared" si="98"/>
        <v>800</v>
      </c>
      <c r="L83" s="13">
        <f>K83*I83</f>
        <v>800</v>
      </c>
      <c r="M83" s="13">
        <f t="shared" si="99"/>
        <v>9600</v>
      </c>
      <c r="N83" s="34"/>
      <c r="O83" s="37">
        <f t="shared" si="81"/>
        <v>0</v>
      </c>
      <c r="P83" s="37">
        <f t="shared" si="82"/>
        <v>0</v>
      </c>
      <c r="Q83" s="37">
        <f t="shared" si="83"/>
        <v>0</v>
      </c>
    </row>
    <row r="84" spans="1:17" x14ac:dyDescent="0.25">
      <c r="A84" s="15"/>
      <c r="B84" s="11" t="s">
        <v>11</v>
      </c>
      <c r="C84" s="32">
        <v>2</v>
      </c>
      <c r="D84" s="12">
        <v>0.65</v>
      </c>
      <c r="E84" s="13">
        <f t="shared" si="88"/>
        <v>650</v>
      </c>
      <c r="F84" s="13">
        <f>E84*C84</f>
        <v>1300</v>
      </c>
      <c r="G84" s="13">
        <f t="shared" si="89"/>
        <v>15600</v>
      </c>
      <c r="H84" s="34"/>
      <c r="I84" s="32">
        <v>2</v>
      </c>
      <c r="J84" s="12">
        <v>0.65</v>
      </c>
      <c r="K84" s="13">
        <f t="shared" si="98"/>
        <v>650</v>
      </c>
      <c r="L84" s="13">
        <f>K84*I84</f>
        <v>1300</v>
      </c>
      <c r="M84" s="13">
        <f t="shared" si="99"/>
        <v>15600</v>
      </c>
      <c r="N84" s="34"/>
      <c r="O84" s="37">
        <f t="shared" si="81"/>
        <v>0</v>
      </c>
      <c r="P84" s="37">
        <f t="shared" si="82"/>
        <v>0</v>
      </c>
      <c r="Q84" s="37">
        <f t="shared" si="83"/>
        <v>0</v>
      </c>
    </row>
    <row r="85" spans="1:17" x14ac:dyDescent="0.25">
      <c r="A85" s="18"/>
      <c r="B85" s="1" t="s">
        <v>55</v>
      </c>
      <c r="C85" s="26">
        <f>C86+C87+C88</f>
        <v>3</v>
      </c>
      <c r="D85" s="26"/>
      <c r="E85" s="26"/>
      <c r="F85" s="26">
        <f t="shared" ref="F85:G85" si="100">F86+F87+F88</f>
        <v>2550</v>
      </c>
      <c r="G85" s="26">
        <f t="shared" si="100"/>
        <v>30600</v>
      </c>
      <c r="H85" s="34"/>
      <c r="I85" s="26">
        <f>I86+I87+I88</f>
        <v>3</v>
      </c>
      <c r="J85" s="26"/>
      <c r="K85" s="26"/>
      <c r="L85" s="26">
        <f t="shared" ref="L85:M85" si="101">L86+L87+L88</f>
        <v>2550</v>
      </c>
      <c r="M85" s="26">
        <f t="shared" si="101"/>
        <v>30600</v>
      </c>
      <c r="N85" s="34"/>
      <c r="O85" s="37">
        <f t="shared" si="81"/>
        <v>0</v>
      </c>
      <c r="P85" s="37">
        <f t="shared" si="82"/>
        <v>0</v>
      </c>
      <c r="Q85" s="37">
        <f t="shared" si="83"/>
        <v>0</v>
      </c>
    </row>
    <row r="86" spans="1:17" x14ac:dyDescent="0.25">
      <c r="A86" s="15"/>
      <c r="B86" s="11" t="s">
        <v>52</v>
      </c>
      <c r="C86" s="32">
        <v>1</v>
      </c>
      <c r="D86" s="12">
        <v>1.1000000000000001</v>
      </c>
      <c r="E86" s="13">
        <f t="shared" si="88"/>
        <v>1100</v>
      </c>
      <c r="F86" s="13">
        <f>E86*C86</f>
        <v>1100</v>
      </c>
      <c r="G86" s="13">
        <f t="shared" si="89"/>
        <v>13200</v>
      </c>
      <c r="H86" s="34"/>
      <c r="I86" s="32">
        <v>1</v>
      </c>
      <c r="J86" s="12">
        <v>1.1000000000000001</v>
      </c>
      <c r="K86" s="13">
        <f t="shared" ref="K86:K110" si="102">J86*1000</f>
        <v>1100</v>
      </c>
      <c r="L86" s="13">
        <f>K86*I86</f>
        <v>1100</v>
      </c>
      <c r="M86" s="13">
        <f t="shared" ref="M86:M110" si="103">L86*12</f>
        <v>13200</v>
      </c>
      <c r="N86" s="34"/>
      <c r="O86" s="37">
        <f t="shared" si="81"/>
        <v>0</v>
      </c>
      <c r="P86" s="37">
        <f t="shared" si="82"/>
        <v>0</v>
      </c>
      <c r="Q86" s="37">
        <f t="shared" si="83"/>
        <v>0</v>
      </c>
    </row>
    <row r="87" spans="1:17" x14ac:dyDescent="0.25">
      <c r="A87" s="15"/>
      <c r="B87" s="11" t="s">
        <v>10</v>
      </c>
      <c r="C87" s="32">
        <v>1</v>
      </c>
      <c r="D87" s="12">
        <v>0.8</v>
      </c>
      <c r="E87" s="13">
        <f t="shared" si="88"/>
        <v>800</v>
      </c>
      <c r="F87" s="13">
        <f>E87*C87</f>
        <v>800</v>
      </c>
      <c r="G87" s="13">
        <f t="shared" si="89"/>
        <v>9600</v>
      </c>
      <c r="H87" s="34"/>
      <c r="I87" s="32">
        <v>1</v>
      </c>
      <c r="J87" s="12">
        <v>0.8</v>
      </c>
      <c r="K87" s="13">
        <f t="shared" si="102"/>
        <v>800</v>
      </c>
      <c r="L87" s="13">
        <f>K87*I87</f>
        <v>800</v>
      </c>
      <c r="M87" s="13">
        <f t="shared" si="103"/>
        <v>9600</v>
      </c>
      <c r="N87" s="34"/>
      <c r="O87" s="37">
        <f t="shared" si="81"/>
        <v>0</v>
      </c>
      <c r="P87" s="37">
        <f t="shared" si="82"/>
        <v>0</v>
      </c>
      <c r="Q87" s="37">
        <f t="shared" si="83"/>
        <v>0</v>
      </c>
    </row>
    <row r="88" spans="1:17" x14ac:dyDescent="0.25">
      <c r="A88" s="15"/>
      <c r="B88" s="11" t="s">
        <v>11</v>
      </c>
      <c r="C88" s="32">
        <v>1</v>
      </c>
      <c r="D88" s="12">
        <v>0.65</v>
      </c>
      <c r="E88" s="13">
        <f t="shared" si="88"/>
        <v>650</v>
      </c>
      <c r="F88" s="13">
        <f>E88*C88</f>
        <v>650</v>
      </c>
      <c r="G88" s="13">
        <f t="shared" si="89"/>
        <v>7800</v>
      </c>
      <c r="H88" s="34"/>
      <c r="I88" s="32">
        <v>1</v>
      </c>
      <c r="J88" s="12">
        <v>0.65</v>
      </c>
      <c r="K88" s="13">
        <f t="shared" si="102"/>
        <v>650</v>
      </c>
      <c r="L88" s="13">
        <f>K88*I88</f>
        <v>650</v>
      </c>
      <c r="M88" s="13">
        <f t="shared" si="103"/>
        <v>7800</v>
      </c>
      <c r="N88" s="34"/>
      <c r="O88" s="37">
        <f t="shared" si="81"/>
        <v>0</v>
      </c>
      <c r="P88" s="37">
        <f t="shared" si="82"/>
        <v>0</v>
      </c>
      <c r="Q88" s="37">
        <f t="shared" si="83"/>
        <v>0</v>
      </c>
    </row>
    <row r="89" spans="1:17" x14ac:dyDescent="0.25">
      <c r="A89" s="18"/>
      <c r="B89" s="1" t="s">
        <v>56</v>
      </c>
      <c r="C89" s="28">
        <f>C90+C91+C92</f>
        <v>6</v>
      </c>
      <c r="D89" s="28"/>
      <c r="E89" s="28"/>
      <c r="F89" s="28">
        <f t="shared" ref="F89:G89" si="104">F90+F91+F92</f>
        <v>4650</v>
      </c>
      <c r="G89" s="28">
        <f t="shared" si="104"/>
        <v>55800</v>
      </c>
      <c r="H89" s="34"/>
      <c r="I89" s="28">
        <f>I90+I91+I92</f>
        <v>6</v>
      </c>
      <c r="J89" s="28"/>
      <c r="K89" s="28"/>
      <c r="L89" s="28">
        <f t="shared" ref="L89:M89" si="105">L90+L91+L92</f>
        <v>4650</v>
      </c>
      <c r="M89" s="28">
        <f t="shared" si="105"/>
        <v>55800</v>
      </c>
      <c r="N89" s="34"/>
      <c r="O89" s="37">
        <f t="shared" si="81"/>
        <v>0</v>
      </c>
      <c r="P89" s="37">
        <f t="shared" si="82"/>
        <v>0</v>
      </c>
      <c r="Q89" s="37">
        <f t="shared" si="83"/>
        <v>0</v>
      </c>
    </row>
    <row r="90" spans="1:17" x14ac:dyDescent="0.25">
      <c r="A90" s="15"/>
      <c r="B90" s="11" t="s">
        <v>52</v>
      </c>
      <c r="C90" s="32">
        <v>1</v>
      </c>
      <c r="D90" s="12">
        <v>1.1000000000000001</v>
      </c>
      <c r="E90" s="13">
        <f t="shared" si="88"/>
        <v>1100</v>
      </c>
      <c r="F90" s="13">
        <f>E90*C90</f>
        <v>1100</v>
      </c>
      <c r="G90" s="13">
        <f t="shared" si="89"/>
        <v>13200</v>
      </c>
      <c r="H90" s="34"/>
      <c r="I90" s="32">
        <v>1</v>
      </c>
      <c r="J90" s="12">
        <v>1.1000000000000001</v>
      </c>
      <c r="K90" s="13">
        <f t="shared" ref="K90:K114" si="106">J90*1000</f>
        <v>1100</v>
      </c>
      <c r="L90" s="13">
        <f>K90*I90</f>
        <v>1100</v>
      </c>
      <c r="M90" s="13">
        <f t="shared" ref="M90:M114" si="107">L90*12</f>
        <v>13200</v>
      </c>
      <c r="N90" s="34"/>
      <c r="O90" s="37">
        <f t="shared" si="81"/>
        <v>0</v>
      </c>
      <c r="P90" s="37">
        <f t="shared" si="82"/>
        <v>0</v>
      </c>
      <c r="Q90" s="37">
        <f t="shared" si="83"/>
        <v>0</v>
      </c>
    </row>
    <row r="91" spans="1:17" x14ac:dyDescent="0.25">
      <c r="A91" s="15"/>
      <c r="B91" s="11" t="s">
        <v>10</v>
      </c>
      <c r="C91" s="32">
        <v>2</v>
      </c>
      <c r="D91" s="12">
        <v>0.8</v>
      </c>
      <c r="E91" s="13">
        <f t="shared" si="88"/>
        <v>800</v>
      </c>
      <c r="F91" s="13">
        <f>E91*C91</f>
        <v>1600</v>
      </c>
      <c r="G91" s="13">
        <f t="shared" si="89"/>
        <v>19200</v>
      </c>
      <c r="H91" s="34"/>
      <c r="I91" s="32">
        <v>2</v>
      </c>
      <c r="J91" s="12">
        <v>0.8</v>
      </c>
      <c r="K91" s="13">
        <f t="shared" si="106"/>
        <v>800</v>
      </c>
      <c r="L91" s="13">
        <f>K91*I91</f>
        <v>1600</v>
      </c>
      <c r="M91" s="13">
        <f t="shared" si="107"/>
        <v>19200</v>
      </c>
      <c r="N91" s="34"/>
      <c r="O91" s="37">
        <f t="shared" si="81"/>
        <v>0</v>
      </c>
      <c r="P91" s="37">
        <f t="shared" si="82"/>
        <v>0</v>
      </c>
      <c r="Q91" s="37">
        <f t="shared" si="83"/>
        <v>0</v>
      </c>
    </row>
    <row r="92" spans="1:17" x14ac:dyDescent="0.25">
      <c r="A92" s="15"/>
      <c r="B92" s="11" t="s">
        <v>11</v>
      </c>
      <c r="C92" s="32">
        <v>3</v>
      </c>
      <c r="D92" s="12">
        <v>0.65</v>
      </c>
      <c r="E92" s="13">
        <f t="shared" si="88"/>
        <v>650</v>
      </c>
      <c r="F92" s="13">
        <f>E92*C92</f>
        <v>1950</v>
      </c>
      <c r="G92" s="13">
        <f t="shared" si="89"/>
        <v>23400</v>
      </c>
      <c r="H92" s="34"/>
      <c r="I92" s="32">
        <v>3</v>
      </c>
      <c r="J92" s="12">
        <v>0.65</v>
      </c>
      <c r="K92" s="13">
        <f t="shared" si="106"/>
        <v>650</v>
      </c>
      <c r="L92" s="13">
        <f>K92*I92</f>
        <v>1950</v>
      </c>
      <c r="M92" s="13">
        <f t="shared" si="107"/>
        <v>23400</v>
      </c>
      <c r="N92" s="34"/>
      <c r="O92" s="37">
        <f t="shared" si="81"/>
        <v>0</v>
      </c>
      <c r="P92" s="37">
        <f t="shared" si="82"/>
        <v>0</v>
      </c>
      <c r="Q92" s="37">
        <f t="shared" si="83"/>
        <v>0</v>
      </c>
    </row>
    <row r="93" spans="1:17" x14ac:dyDescent="0.25">
      <c r="A93" s="18"/>
      <c r="B93" s="1" t="s">
        <v>57</v>
      </c>
      <c r="C93" s="28">
        <f>C94+C95+C96</f>
        <v>5</v>
      </c>
      <c r="D93" s="28"/>
      <c r="E93" s="28"/>
      <c r="F93" s="28">
        <f t="shared" ref="F93:G93" si="108">F94+F95+F96</f>
        <v>3850</v>
      </c>
      <c r="G93" s="28">
        <f t="shared" si="108"/>
        <v>46200</v>
      </c>
      <c r="H93" s="34"/>
      <c r="I93" s="28">
        <f>I94+I95+I96</f>
        <v>5</v>
      </c>
      <c r="J93" s="28"/>
      <c r="K93" s="28"/>
      <c r="L93" s="28">
        <f t="shared" ref="L93:M93" si="109">L94+L95+L96</f>
        <v>3850</v>
      </c>
      <c r="M93" s="28">
        <f t="shared" si="109"/>
        <v>46200</v>
      </c>
      <c r="N93" s="34"/>
      <c r="O93" s="37">
        <f t="shared" si="81"/>
        <v>0</v>
      </c>
      <c r="P93" s="37">
        <f t="shared" si="82"/>
        <v>0</v>
      </c>
      <c r="Q93" s="37">
        <f t="shared" si="83"/>
        <v>0</v>
      </c>
    </row>
    <row r="94" spans="1:17" x14ac:dyDescent="0.25">
      <c r="A94" s="15"/>
      <c r="B94" s="11" t="s">
        <v>52</v>
      </c>
      <c r="C94" s="32">
        <v>1</v>
      </c>
      <c r="D94" s="12">
        <v>1.1000000000000001</v>
      </c>
      <c r="E94" s="13">
        <f t="shared" si="88"/>
        <v>1100</v>
      </c>
      <c r="F94" s="13">
        <f>E94*C94</f>
        <v>1100</v>
      </c>
      <c r="G94" s="13">
        <f t="shared" si="89"/>
        <v>13200</v>
      </c>
      <c r="H94" s="34"/>
      <c r="I94" s="32">
        <v>1</v>
      </c>
      <c r="J94" s="12">
        <v>1.1000000000000001</v>
      </c>
      <c r="K94" s="13">
        <f t="shared" ref="K94:K118" si="110">J94*1000</f>
        <v>1100</v>
      </c>
      <c r="L94" s="13">
        <f>K94*I94</f>
        <v>1100</v>
      </c>
      <c r="M94" s="13">
        <f t="shared" ref="M94:M118" si="111">L94*12</f>
        <v>13200</v>
      </c>
      <c r="N94" s="34"/>
      <c r="O94" s="37">
        <f t="shared" si="81"/>
        <v>0</v>
      </c>
      <c r="P94" s="37">
        <f t="shared" si="82"/>
        <v>0</v>
      </c>
      <c r="Q94" s="37">
        <f t="shared" si="83"/>
        <v>0</v>
      </c>
    </row>
    <row r="95" spans="1:17" x14ac:dyDescent="0.25">
      <c r="A95" s="15"/>
      <c r="B95" s="11" t="s">
        <v>10</v>
      </c>
      <c r="C95" s="32">
        <v>1</v>
      </c>
      <c r="D95" s="12">
        <v>0.8</v>
      </c>
      <c r="E95" s="13">
        <f t="shared" si="88"/>
        <v>800</v>
      </c>
      <c r="F95" s="13">
        <f>E95*C95</f>
        <v>800</v>
      </c>
      <c r="G95" s="13">
        <f t="shared" si="89"/>
        <v>9600</v>
      </c>
      <c r="H95" s="34"/>
      <c r="I95" s="32">
        <v>1</v>
      </c>
      <c r="J95" s="12">
        <v>0.8</v>
      </c>
      <c r="K95" s="13">
        <f t="shared" si="110"/>
        <v>800</v>
      </c>
      <c r="L95" s="13">
        <f>K95*I95</f>
        <v>800</v>
      </c>
      <c r="M95" s="13">
        <f t="shared" si="111"/>
        <v>9600</v>
      </c>
      <c r="N95" s="34"/>
      <c r="O95" s="37">
        <f t="shared" si="81"/>
        <v>0</v>
      </c>
      <c r="P95" s="37">
        <f t="shared" si="82"/>
        <v>0</v>
      </c>
      <c r="Q95" s="37">
        <f t="shared" si="83"/>
        <v>0</v>
      </c>
    </row>
    <row r="96" spans="1:17" x14ac:dyDescent="0.25">
      <c r="A96" s="15"/>
      <c r="B96" s="11" t="s">
        <v>11</v>
      </c>
      <c r="C96" s="32">
        <v>3</v>
      </c>
      <c r="D96" s="12">
        <v>0.65</v>
      </c>
      <c r="E96" s="13">
        <f t="shared" si="88"/>
        <v>650</v>
      </c>
      <c r="F96" s="13">
        <f>E96*C96</f>
        <v>1950</v>
      </c>
      <c r="G96" s="13">
        <f t="shared" si="89"/>
        <v>23400</v>
      </c>
      <c r="H96" s="34"/>
      <c r="I96" s="32">
        <v>3</v>
      </c>
      <c r="J96" s="12">
        <v>0.65</v>
      </c>
      <c r="K96" s="13">
        <f t="shared" si="110"/>
        <v>650</v>
      </c>
      <c r="L96" s="13">
        <f>K96*I96</f>
        <v>1950</v>
      </c>
      <c r="M96" s="13">
        <f t="shared" si="111"/>
        <v>23400</v>
      </c>
      <c r="N96" s="34"/>
      <c r="O96" s="37">
        <f t="shared" si="81"/>
        <v>0</v>
      </c>
      <c r="P96" s="37">
        <f t="shared" si="82"/>
        <v>0</v>
      </c>
      <c r="Q96" s="37">
        <f t="shared" si="83"/>
        <v>0</v>
      </c>
    </row>
    <row r="97" spans="1:17" x14ac:dyDescent="0.25">
      <c r="A97" s="18"/>
      <c r="B97" s="1" t="s">
        <v>58</v>
      </c>
      <c r="C97" s="28">
        <f>C98+C99+C100</f>
        <v>5</v>
      </c>
      <c r="D97" s="28"/>
      <c r="E97" s="28"/>
      <c r="F97" s="28">
        <f t="shared" ref="F97:G97" si="112">F98+F99+F100</f>
        <v>3850</v>
      </c>
      <c r="G97" s="28">
        <f t="shared" si="112"/>
        <v>46200</v>
      </c>
      <c r="H97" s="34"/>
      <c r="I97" s="28">
        <f>I98+I99+I100</f>
        <v>5</v>
      </c>
      <c r="J97" s="28"/>
      <c r="K97" s="28"/>
      <c r="L97" s="28">
        <f t="shared" ref="L97:M97" si="113">L98+L99+L100</f>
        <v>3850</v>
      </c>
      <c r="M97" s="28">
        <f t="shared" si="113"/>
        <v>46200</v>
      </c>
      <c r="N97" s="34"/>
      <c r="O97" s="37">
        <f t="shared" si="81"/>
        <v>0</v>
      </c>
      <c r="P97" s="37">
        <f t="shared" si="82"/>
        <v>0</v>
      </c>
      <c r="Q97" s="37">
        <f t="shared" si="83"/>
        <v>0</v>
      </c>
    </row>
    <row r="98" spans="1:17" x14ac:dyDescent="0.25">
      <c r="A98" s="15"/>
      <c r="B98" s="11" t="s">
        <v>52</v>
      </c>
      <c r="C98" s="32">
        <v>1</v>
      </c>
      <c r="D98" s="12">
        <v>1.1000000000000001</v>
      </c>
      <c r="E98" s="13">
        <f t="shared" si="88"/>
        <v>1100</v>
      </c>
      <c r="F98" s="13">
        <f>E98*C98</f>
        <v>1100</v>
      </c>
      <c r="G98" s="13">
        <f t="shared" si="89"/>
        <v>13200</v>
      </c>
      <c r="H98" s="34"/>
      <c r="I98" s="32">
        <v>1</v>
      </c>
      <c r="J98" s="12">
        <v>1.1000000000000001</v>
      </c>
      <c r="K98" s="13">
        <f t="shared" ref="K98:K122" si="114">J98*1000</f>
        <v>1100</v>
      </c>
      <c r="L98" s="13">
        <f>K98*I98</f>
        <v>1100</v>
      </c>
      <c r="M98" s="13">
        <f t="shared" ref="M98:M122" si="115">L98*12</f>
        <v>13200</v>
      </c>
      <c r="N98" s="34"/>
      <c r="O98" s="37">
        <f t="shared" si="81"/>
        <v>0</v>
      </c>
      <c r="P98" s="37">
        <f t="shared" si="82"/>
        <v>0</v>
      </c>
      <c r="Q98" s="37">
        <f t="shared" si="83"/>
        <v>0</v>
      </c>
    </row>
    <row r="99" spans="1:17" x14ac:dyDescent="0.25">
      <c r="A99" s="15"/>
      <c r="B99" s="11" t="s">
        <v>10</v>
      </c>
      <c r="C99" s="32">
        <v>1</v>
      </c>
      <c r="D99" s="12">
        <v>0.8</v>
      </c>
      <c r="E99" s="13">
        <f t="shared" si="88"/>
        <v>800</v>
      </c>
      <c r="F99" s="13">
        <f>E99*C99</f>
        <v>800</v>
      </c>
      <c r="G99" s="13">
        <f t="shared" si="89"/>
        <v>9600</v>
      </c>
      <c r="H99" s="34"/>
      <c r="I99" s="32">
        <v>1</v>
      </c>
      <c r="J99" s="12">
        <v>0.8</v>
      </c>
      <c r="K99" s="13">
        <f t="shared" si="114"/>
        <v>800</v>
      </c>
      <c r="L99" s="13">
        <f>K99*I99</f>
        <v>800</v>
      </c>
      <c r="M99" s="13">
        <f t="shared" si="115"/>
        <v>9600</v>
      </c>
      <c r="N99" s="34"/>
      <c r="O99" s="37">
        <f t="shared" si="81"/>
        <v>0</v>
      </c>
      <c r="P99" s="37">
        <f t="shared" si="82"/>
        <v>0</v>
      </c>
      <c r="Q99" s="37">
        <f t="shared" si="83"/>
        <v>0</v>
      </c>
    </row>
    <row r="100" spans="1:17" x14ac:dyDescent="0.25">
      <c r="A100" s="15"/>
      <c r="B100" s="11" t="s">
        <v>11</v>
      </c>
      <c r="C100" s="32">
        <v>3</v>
      </c>
      <c r="D100" s="12">
        <v>0.65</v>
      </c>
      <c r="E100" s="13">
        <f t="shared" si="88"/>
        <v>650</v>
      </c>
      <c r="F100" s="13">
        <f>E100*C100</f>
        <v>1950</v>
      </c>
      <c r="G100" s="13">
        <f t="shared" si="89"/>
        <v>23400</v>
      </c>
      <c r="H100" s="34"/>
      <c r="I100" s="32">
        <v>3</v>
      </c>
      <c r="J100" s="12">
        <v>0.65</v>
      </c>
      <c r="K100" s="13">
        <f t="shared" si="114"/>
        <v>650</v>
      </c>
      <c r="L100" s="13">
        <f>K100*I100</f>
        <v>1950</v>
      </c>
      <c r="M100" s="13">
        <f t="shared" si="115"/>
        <v>23400</v>
      </c>
      <c r="N100" s="34"/>
      <c r="O100" s="37">
        <f t="shared" si="81"/>
        <v>0</v>
      </c>
      <c r="P100" s="37">
        <f t="shared" si="82"/>
        <v>0</v>
      </c>
      <c r="Q100" s="37">
        <f t="shared" si="83"/>
        <v>0</v>
      </c>
    </row>
    <row r="101" spans="1:17" ht="29.25" customHeight="1" x14ac:dyDescent="0.25">
      <c r="A101" s="14"/>
      <c r="B101" s="9" t="s">
        <v>25</v>
      </c>
      <c r="C101" s="25">
        <f>C102+C103+C107+C110</f>
        <v>20</v>
      </c>
      <c r="D101" s="25"/>
      <c r="E101" s="25"/>
      <c r="F101" s="25">
        <f t="shared" ref="F101:G101" si="116">F102+F103+F107+F110</f>
        <v>20350</v>
      </c>
      <c r="G101" s="25">
        <f t="shared" si="116"/>
        <v>244200</v>
      </c>
      <c r="H101" s="34"/>
      <c r="I101" s="25">
        <f>I102+I103+I107+I110</f>
        <v>20</v>
      </c>
      <c r="J101" s="25"/>
      <c r="K101" s="25"/>
      <c r="L101" s="25">
        <f t="shared" ref="L101:M101" si="117">L102+L103+L107+L110</f>
        <v>20350</v>
      </c>
      <c r="M101" s="25">
        <f t="shared" si="117"/>
        <v>244200</v>
      </c>
      <c r="N101" s="34"/>
      <c r="O101" s="37">
        <f t="shared" si="81"/>
        <v>0</v>
      </c>
      <c r="P101" s="37">
        <f t="shared" si="82"/>
        <v>0</v>
      </c>
      <c r="Q101" s="37">
        <f t="shared" si="83"/>
        <v>0</v>
      </c>
    </row>
    <row r="102" spans="1:17" ht="15.75" x14ac:dyDescent="0.3">
      <c r="A102" s="16"/>
      <c r="B102" s="17" t="s">
        <v>14</v>
      </c>
      <c r="C102" s="32">
        <v>1</v>
      </c>
      <c r="D102" s="12">
        <v>2</v>
      </c>
      <c r="E102" s="13">
        <f t="shared" ref="E102:E124" si="118">D102*1000</f>
        <v>2000</v>
      </c>
      <c r="F102" s="13">
        <f>E102*C102</f>
        <v>2000</v>
      </c>
      <c r="G102" s="13">
        <f t="shared" si="68"/>
        <v>24000</v>
      </c>
      <c r="H102" s="34"/>
      <c r="I102" s="32">
        <v>1</v>
      </c>
      <c r="J102" s="12">
        <v>2</v>
      </c>
      <c r="K102" s="13">
        <f t="shared" ref="K102:K124" si="119">J102*1000</f>
        <v>2000</v>
      </c>
      <c r="L102" s="13">
        <f>K102*I102</f>
        <v>2000</v>
      </c>
      <c r="M102" s="13">
        <f t="shared" ref="M102:M173" si="120">L102*12</f>
        <v>24000</v>
      </c>
      <c r="N102" s="34"/>
      <c r="O102" s="37">
        <f t="shared" si="81"/>
        <v>0</v>
      </c>
      <c r="P102" s="37">
        <f t="shared" si="82"/>
        <v>0</v>
      </c>
      <c r="Q102" s="37">
        <f t="shared" si="83"/>
        <v>0</v>
      </c>
    </row>
    <row r="103" spans="1:17" ht="39.950000000000003" customHeight="1" x14ac:dyDescent="0.25">
      <c r="A103" s="18"/>
      <c r="B103" s="1" t="s">
        <v>61</v>
      </c>
      <c r="C103" s="26">
        <f>C104+C105+C106</f>
        <v>9</v>
      </c>
      <c r="D103" s="26"/>
      <c r="E103" s="26"/>
      <c r="F103" s="26">
        <f t="shared" ref="F103:G103" si="121">F104+F105+F106</f>
        <v>7150</v>
      </c>
      <c r="G103" s="26">
        <f t="shared" si="121"/>
        <v>85800</v>
      </c>
      <c r="H103" s="34"/>
      <c r="I103" s="26">
        <f>I104+I105+I106</f>
        <v>9</v>
      </c>
      <c r="J103" s="26"/>
      <c r="K103" s="26"/>
      <c r="L103" s="26">
        <f t="shared" ref="L103:M103" si="122">L104+L105+L106</f>
        <v>7150</v>
      </c>
      <c r="M103" s="26">
        <f t="shared" si="122"/>
        <v>85800</v>
      </c>
      <c r="N103" s="34"/>
      <c r="O103" s="37">
        <f t="shared" si="81"/>
        <v>0</v>
      </c>
      <c r="P103" s="37">
        <f t="shared" si="82"/>
        <v>0</v>
      </c>
      <c r="Q103" s="37">
        <f t="shared" si="83"/>
        <v>0</v>
      </c>
    </row>
    <row r="104" spans="1:17" x14ac:dyDescent="0.25">
      <c r="A104" s="15"/>
      <c r="B104" s="11" t="s">
        <v>9</v>
      </c>
      <c r="C104" s="32">
        <v>1</v>
      </c>
      <c r="D104" s="12">
        <v>1.6</v>
      </c>
      <c r="E104" s="13">
        <f t="shared" si="118"/>
        <v>1600</v>
      </c>
      <c r="F104" s="13">
        <f>E104*C104</f>
        <v>1600</v>
      </c>
      <c r="G104" s="13">
        <f t="shared" si="68"/>
        <v>19200</v>
      </c>
      <c r="H104" s="34"/>
      <c r="I104" s="32">
        <v>1</v>
      </c>
      <c r="J104" s="12">
        <v>1.6</v>
      </c>
      <c r="K104" s="13">
        <f t="shared" ref="K104:K126" si="123">J104*1000</f>
        <v>1600</v>
      </c>
      <c r="L104" s="13">
        <f>K104*I104</f>
        <v>1600</v>
      </c>
      <c r="M104" s="13">
        <f t="shared" ref="M104:M175" si="124">L104*12</f>
        <v>19200</v>
      </c>
      <c r="N104" s="34"/>
      <c r="O104" s="37">
        <f t="shared" si="81"/>
        <v>0</v>
      </c>
      <c r="P104" s="37">
        <f t="shared" si="82"/>
        <v>0</v>
      </c>
      <c r="Q104" s="37">
        <f t="shared" si="83"/>
        <v>0</v>
      </c>
    </row>
    <row r="105" spans="1:17" x14ac:dyDescent="0.25">
      <c r="A105" s="15"/>
      <c r="B105" s="11" t="s">
        <v>12</v>
      </c>
      <c r="C105" s="32">
        <v>1</v>
      </c>
      <c r="D105" s="12">
        <v>1</v>
      </c>
      <c r="E105" s="13">
        <f t="shared" si="118"/>
        <v>1000</v>
      </c>
      <c r="F105" s="13">
        <f>E105*C105</f>
        <v>1000</v>
      </c>
      <c r="G105" s="13">
        <f t="shared" si="68"/>
        <v>12000</v>
      </c>
      <c r="H105" s="34"/>
      <c r="I105" s="32">
        <v>1</v>
      </c>
      <c r="J105" s="12">
        <v>1</v>
      </c>
      <c r="K105" s="13">
        <f t="shared" si="123"/>
        <v>1000</v>
      </c>
      <c r="L105" s="13">
        <f>K105*I105</f>
        <v>1000</v>
      </c>
      <c r="M105" s="13">
        <f t="shared" si="124"/>
        <v>12000</v>
      </c>
      <c r="N105" s="34"/>
      <c r="O105" s="37">
        <f t="shared" si="81"/>
        <v>0</v>
      </c>
      <c r="P105" s="37">
        <f t="shared" si="82"/>
        <v>0</v>
      </c>
      <c r="Q105" s="37">
        <f t="shared" si="83"/>
        <v>0</v>
      </c>
    </row>
    <row r="106" spans="1:17" x14ac:dyDescent="0.25">
      <c r="A106" s="15"/>
      <c r="B106" s="11" t="s">
        <v>11</v>
      </c>
      <c r="C106" s="32">
        <v>7</v>
      </c>
      <c r="D106" s="12">
        <v>0.65</v>
      </c>
      <c r="E106" s="13">
        <f t="shared" si="118"/>
        <v>650</v>
      </c>
      <c r="F106" s="13">
        <f>E106*C106</f>
        <v>4550</v>
      </c>
      <c r="G106" s="13">
        <f t="shared" si="68"/>
        <v>54600</v>
      </c>
      <c r="H106" s="34"/>
      <c r="I106" s="32">
        <v>7</v>
      </c>
      <c r="J106" s="12">
        <v>0.65</v>
      </c>
      <c r="K106" s="13">
        <f t="shared" si="123"/>
        <v>650</v>
      </c>
      <c r="L106" s="13">
        <f>K106*I106</f>
        <v>4550</v>
      </c>
      <c r="M106" s="13">
        <f t="shared" si="124"/>
        <v>54600</v>
      </c>
      <c r="N106" s="34"/>
      <c r="O106" s="37">
        <f t="shared" si="81"/>
        <v>0</v>
      </c>
      <c r="P106" s="37">
        <f t="shared" si="82"/>
        <v>0</v>
      </c>
      <c r="Q106" s="37">
        <f t="shared" si="83"/>
        <v>0</v>
      </c>
    </row>
    <row r="107" spans="1:17" ht="25.5" x14ac:dyDescent="0.25">
      <c r="A107" s="18"/>
      <c r="B107" s="1" t="s">
        <v>26</v>
      </c>
      <c r="C107" s="26">
        <f>C108+C109</f>
        <v>6</v>
      </c>
      <c r="D107" s="26"/>
      <c r="E107" s="26"/>
      <c r="F107" s="26">
        <f t="shared" ref="F107:G107" si="125">F108+F109</f>
        <v>6600</v>
      </c>
      <c r="G107" s="26">
        <f t="shared" si="125"/>
        <v>79200</v>
      </c>
      <c r="H107" s="34"/>
      <c r="I107" s="26">
        <f>I108+I109</f>
        <v>6</v>
      </c>
      <c r="J107" s="26"/>
      <c r="K107" s="26"/>
      <c r="L107" s="26">
        <f t="shared" ref="L107:M107" si="126">L108+L109</f>
        <v>6600</v>
      </c>
      <c r="M107" s="26">
        <f t="shared" si="126"/>
        <v>79200</v>
      </c>
      <c r="N107" s="34"/>
      <c r="O107" s="37">
        <f t="shared" si="81"/>
        <v>0</v>
      </c>
      <c r="P107" s="37">
        <f t="shared" si="82"/>
        <v>0</v>
      </c>
      <c r="Q107" s="37">
        <f t="shared" si="83"/>
        <v>0</v>
      </c>
    </row>
    <row r="108" spans="1:17" x14ac:dyDescent="0.25">
      <c r="A108" s="15"/>
      <c r="B108" s="11" t="s">
        <v>9</v>
      </c>
      <c r="C108" s="32">
        <v>1</v>
      </c>
      <c r="D108" s="12">
        <v>1.6</v>
      </c>
      <c r="E108" s="13">
        <f t="shared" si="118"/>
        <v>1600</v>
      </c>
      <c r="F108" s="13">
        <f>E108*C108</f>
        <v>1600</v>
      </c>
      <c r="G108" s="13">
        <f t="shared" si="68"/>
        <v>19200</v>
      </c>
      <c r="H108" s="34"/>
      <c r="I108" s="32">
        <v>1</v>
      </c>
      <c r="J108" s="12">
        <v>1.6</v>
      </c>
      <c r="K108" s="13">
        <f t="shared" ref="K108:K130" si="127">J108*1000</f>
        <v>1600</v>
      </c>
      <c r="L108" s="13">
        <f>K108*I108</f>
        <v>1600</v>
      </c>
      <c r="M108" s="13">
        <f t="shared" ref="M108:M179" si="128">L108*12</f>
        <v>19200</v>
      </c>
      <c r="N108" s="34"/>
      <c r="O108" s="37">
        <f t="shared" si="81"/>
        <v>0</v>
      </c>
      <c r="P108" s="37">
        <f t="shared" si="82"/>
        <v>0</v>
      </c>
      <c r="Q108" s="37">
        <f t="shared" si="83"/>
        <v>0</v>
      </c>
    </row>
    <row r="109" spans="1:17" x14ac:dyDescent="0.25">
      <c r="A109" s="15"/>
      <c r="B109" s="11" t="s">
        <v>12</v>
      </c>
      <c r="C109" s="32">
        <v>5</v>
      </c>
      <c r="D109" s="12">
        <v>1</v>
      </c>
      <c r="E109" s="13">
        <f>D109*1000</f>
        <v>1000</v>
      </c>
      <c r="F109" s="13">
        <f>E109*C109</f>
        <v>5000</v>
      </c>
      <c r="G109" s="13">
        <f t="shared" si="68"/>
        <v>60000</v>
      </c>
      <c r="H109" s="34"/>
      <c r="I109" s="32">
        <v>5</v>
      </c>
      <c r="J109" s="12">
        <v>1</v>
      </c>
      <c r="K109" s="13">
        <f>J109*1000</f>
        <v>1000</v>
      </c>
      <c r="L109" s="13">
        <f>K109*I109</f>
        <v>5000</v>
      </c>
      <c r="M109" s="13">
        <f t="shared" si="128"/>
        <v>60000</v>
      </c>
      <c r="N109" s="34"/>
      <c r="O109" s="37">
        <f t="shared" si="81"/>
        <v>0</v>
      </c>
      <c r="P109" s="37">
        <f t="shared" si="82"/>
        <v>0</v>
      </c>
      <c r="Q109" s="37">
        <f t="shared" si="83"/>
        <v>0</v>
      </c>
    </row>
    <row r="110" spans="1:17" ht="21.75" customHeight="1" x14ac:dyDescent="0.25">
      <c r="A110" s="18"/>
      <c r="B110" s="1" t="s">
        <v>71</v>
      </c>
      <c r="C110" s="26">
        <f>C111+C112</f>
        <v>4</v>
      </c>
      <c r="D110" s="26"/>
      <c r="E110" s="26"/>
      <c r="F110" s="26">
        <f t="shared" ref="F110:G110" si="129">F111+F112</f>
        <v>4600</v>
      </c>
      <c r="G110" s="26">
        <f t="shared" si="129"/>
        <v>55200</v>
      </c>
      <c r="H110" s="34"/>
      <c r="I110" s="26">
        <f>I111+I112</f>
        <v>4</v>
      </c>
      <c r="J110" s="26"/>
      <c r="K110" s="26"/>
      <c r="L110" s="26">
        <f t="shared" ref="L110:M110" si="130">L111+L112</f>
        <v>4600</v>
      </c>
      <c r="M110" s="26">
        <f t="shared" si="130"/>
        <v>55200</v>
      </c>
      <c r="N110" s="34"/>
      <c r="O110" s="37">
        <f t="shared" si="81"/>
        <v>0</v>
      </c>
      <c r="P110" s="37">
        <f t="shared" si="82"/>
        <v>0</v>
      </c>
      <c r="Q110" s="37">
        <f t="shared" si="83"/>
        <v>0</v>
      </c>
    </row>
    <row r="111" spans="1:17" x14ac:dyDescent="0.25">
      <c r="A111" s="15"/>
      <c r="B111" s="11" t="s">
        <v>9</v>
      </c>
      <c r="C111" s="32">
        <v>1</v>
      </c>
      <c r="D111" s="12">
        <v>1.6</v>
      </c>
      <c r="E111" s="13">
        <f t="shared" si="118"/>
        <v>1600</v>
      </c>
      <c r="F111" s="13">
        <f>E111*C111</f>
        <v>1600</v>
      </c>
      <c r="G111" s="13">
        <f t="shared" si="68"/>
        <v>19200</v>
      </c>
      <c r="H111" s="34"/>
      <c r="I111" s="32">
        <v>1</v>
      </c>
      <c r="J111" s="12">
        <v>1.6</v>
      </c>
      <c r="K111" s="13">
        <f t="shared" ref="K111:K133" si="131">J111*1000</f>
        <v>1600</v>
      </c>
      <c r="L111" s="13">
        <f>K111*I111</f>
        <v>1600</v>
      </c>
      <c r="M111" s="13">
        <f t="shared" ref="M111:M182" si="132">L111*12</f>
        <v>19200</v>
      </c>
      <c r="N111" s="34"/>
      <c r="O111" s="37">
        <f t="shared" si="81"/>
        <v>0</v>
      </c>
      <c r="P111" s="37">
        <f t="shared" si="82"/>
        <v>0</v>
      </c>
      <c r="Q111" s="37">
        <f t="shared" si="83"/>
        <v>0</v>
      </c>
    </row>
    <row r="112" spans="1:17" x14ac:dyDescent="0.25">
      <c r="A112" s="15"/>
      <c r="B112" s="11" t="s">
        <v>12</v>
      </c>
      <c r="C112" s="32">
        <v>3</v>
      </c>
      <c r="D112" s="12">
        <v>1</v>
      </c>
      <c r="E112" s="13">
        <f t="shared" si="118"/>
        <v>1000</v>
      </c>
      <c r="F112" s="13">
        <f>E112*C112</f>
        <v>3000</v>
      </c>
      <c r="G112" s="13">
        <f t="shared" si="68"/>
        <v>36000</v>
      </c>
      <c r="H112" s="34"/>
      <c r="I112" s="32">
        <v>3</v>
      </c>
      <c r="J112" s="12">
        <v>1</v>
      </c>
      <c r="K112" s="13">
        <f t="shared" si="131"/>
        <v>1000</v>
      </c>
      <c r="L112" s="13">
        <f>K112*I112</f>
        <v>3000</v>
      </c>
      <c r="M112" s="13">
        <f t="shared" si="132"/>
        <v>36000</v>
      </c>
      <c r="N112" s="34"/>
      <c r="O112" s="37">
        <f t="shared" si="81"/>
        <v>0</v>
      </c>
      <c r="P112" s="37">
        <f t="shared" si="82"/>
        <v>0</v>
      </c>
      <c r="Q112" s="37">
        <f t="shared" si="83"/>
        <v>0</v>
      </c>
    </row>
    <row r="113" spans="1:17" x14ac:dyDescent="0.25">
      <c r="A113" s="14"/>
      <c r="B113" s="9" t="s">
        <v>27</v>
      </c>
      <c r="C113" s="25">
        <f>C114+C115+C120+C125+C130+C134+C138</f>
        <v>39</v>
      </c>
      <c r="D113" s="25"/>
      <c r="E113" s="25"/>
      <c r="F113" s="25">
        <f t="shared" ref="F113:G113" si="133">F114+F115+F120+F125+F130+F134+F138</f>
        <v>37000</v>
      </c>
      <c r="G113" s="25">
        <f t="shared" si="133"/>
        <v>444000</v>
      </c>
      <c r="H113" s="34"/>
      <c r="I113" s="25">
        <f>I114+I115+I120+I125+I130+I134+I138</f>
        <v>39</v>
      </c>
      <c r="J113" s="25"/>
      <c r="K113" s="25"/>
      <c r="L113" s="25">
        <f t="shared" ref="L113:M113" si="134">L114+L115+L120+L125+L130+L134+L138</f>
        <v>37000</v>
      </c>
      <c r="M113" s="25">
        <f t="shared" si="134"/>
        <v>444000</v>
      </c>
      <c r="N113" s="34"/>
      <c r="O113" s="37">
        <f t="shared" si="81"/>
        <v>0</v>
      </c>
      <c r="P113" s="37">
        <f t="shared" si="82"/>
        <v>0</v>
      </c>
      <c r="Q113" s="37">
        <f t="shared" si="83"/>
        <v>0</v>
      </c>
    </row>
    <row r="114" spans="1:17" ht="15.75" x14ac:dyDescent="0.3">
      <c r="A114" s="16"/>
      <c r="B114" s="17" t="s">
        <v>14</v>
      </c>
      <c r="C114" s="32">
        <v>1</v>
      </c>
      <c r="D114" s="12">
        <v>2</v>
      </c>
      <c r="E114" s="13">
        <f t="shared" si="118"/>
        <v>2000</v>
      </c>
      <c r="F114" s="13">
        <f>E114*C114</f>
        <v>2000</v>
      </c>
      <c r="G114" s="13">
        <f t="shared" si="68"/>
        <v>24000</v>
      </c>
      <c r="H114" s="34"/>
      <c r="I114" s="32">
        <v>1</v>
      </c>
      <c r="J114" s="12">
        <v>2</v>
      </c>
      <c r="K114" s="13">
        <f t="shared" ref="K114:K136" si="135">J114*1000</f>
        <v>2000</v>
      </c>
      <c r="L114" s="13">
        <f>K114*I114</f>
        <v>2000</v>
      </c>
      <c r="M114" s="13">
        <f t="shared" ref="M114:M185" si="136">L114*12</f>
        <v>24000</v>
      </c>
      <c r="N114" s="34"/>
      <c r="O114" s="37">
        <f t="shared" si="81"/>
        <v>0</v>
      </c>
      <c r="P114" s="37">
        <f t="shared" si="82"/>
        <v>0</v>
      </c>
      <c r="Q114" s="37">
        <f t="shared" si="83"/>
        <v>0</v>
      </c>
    </row>
    <row r="115" spans="1:17" ht="25.5" x14ac:dyDescent="0.25">
      <c r="A115" s="18"/>
      <c r="B115" s="1" t="s">
        <v>62</v>
      </c>
      <c r="C115" s="26">
        <f>C116+C117+C118+C119</f>
        <v>7</v>
      </c>
      <c r="D115" s="26"/>
      <c r="E115" s="26"/>
      <c r="F115" s="26">
        <f t="shared" ref="F115:G115" si="137">F116+F117+F118+F119</f>
        <v>6150</v>
      </c>
      <c r="G115" s="26">
        <f t="shared" si="137"/>
        <v>73800</v>
      </c>
      <c r="H115" s="34"/>
      <c r="I115" s="26">
        <f>I116+I117+I118+I119</f>
        <v>7</v>
      </c>
      <c r="J115" s="26"/>
      <c r="K115" s="26"/>
      <c r="L115" s="26">
        <f t="shared" ref="L115:M115" si="138">L116+L117+L118+L119</f>
        <v>6150</v>
      </c>
      <c r="M115" s="26">
        <f t="shared" si="138"/>
        <v>73800</v>
      </c>
      <c r="N115" s="34"/>
      <c r="O115" s="37">
        <f t="shared" si="81"/>
        <v>0</v>
      </c>
      <c r="P115" s="37">
        <f t="shared" si="82"/>
        <v>0</v>
      </c>
      <c r="Q115" s="37">
        <f t="shared" si="83"/>
        <v>0</v>
      </c>
    </row>
    <row r="116" spans="1:17" x14ac:dyDescent="0.25">
      <c r="A116" s="15"/>
      <c r="B116" s="11" t="s">
        <v>9</v>
      </c>
      <c r="C116" s="32">
        <v>1</v>
      </c>
      <c r="D116" s="12">
        <v>1.6</v>
      </c>
      <c r="E116" s="13">
        <f t="shared" si="118"/>
        <v>1600</v>
      </c>
      <c r="F116" s="13">
        <f>E116*C116</f>
        <v>1600</v>
      </c>
      <c r="G116" s="13">
        <f t="shared" si="68"/>
        <v>19200</v>
      </c>
      <c r="H116" s="34"/>
      <c r="I116" s="32">
        <v>1</v>
      </c>
      <c r="J116" s="12">
        <v>1.6</v>
      </c>
      <c r="K116" s="13">
        <f t="shared" ref="K116:K138" si="139">J116*1000</f>
        <v>1600</v>
      </c>
      <c r="L116" s="13">
        <f>K116*I116</f>
        <v>1600</v>
      </c>
      <c r="M116" s="13">
        <f t="shared" ref="M116:M187" si="140">L116*12</f>
        <v>19200</v>
      </c>
      <c r="N116" s="34"/>
      <c r="O116" s="37">
        <f t="shared" si="81"/>
        <v>0</v>
      </c>
      <c r="P116" s="37">
        <f t="shared" si="82"/>
        <v>0</v>
      </c>
      <c r="Q116" s="37">
        <f t="shared" si="83"/>
        <v>0</v>
      </c>
    </row>
    <row r="117" spans="1:17" x14ac:dyDescent="0.25">
      <c r="A117" s="15"/>
      <c r="B117" s="11" t="s">
        <v>12</v>
      </c>
      <c r="C117" s="32">
        <v>1</v>
      </c>
      <c r="D117" s="12">
        <v>1</v>
      </c>
      <c r="E117" s="13">
        <f t="shared" si="118"/>
        <v>1000</v>
      </c>
      <c r="F117" s="13">
        <f>E117*C117</f>
        <v>1000</v>
      </c>
      <c r="G117" s="13">
        <f t="shared" si="68"/>
        <v>12000</v>
      </c>
      <c r="H117" s="34"/>
      <c r="I117" s="32">
        <v>1</v>
      </c>
      <c r="J117" s="12">
        <v>1</v>
      </c>
      <c r="K117" s="13">
        <f t="shared" si="139"/>
        <v>1000</v>
      </c>
      <c r="L117" s="13">
        <f>K117*I117</f>
        <v>1000</v>
      </c>
      <c r="M117" s="13">
        <f t="shared" si="140"/>
        <v>12000</v>
      </c>
      <c r="N117" s="34"/>
      <c r="O117" s="37">
        <f t="shared" si="81"/>
        <v>0</v>
      </c>
      <c r="P117" s="37">
        <f t="shared" si="82"/>
        <v>0</v>
      </c>
      <c r="Q117" s="37">
        <f t="shared" si="83"/>
        <v>0</v>
      </c>
    </row>
    <row r="118" spans="1:17" x14ac:dyDescent="0.25">
      <c r="A118" s="15"/>
      <c r="B118" s="11" t="s">
        <v>10</v>
      </c>
      <c r="C118" s="32">
        <v>2</v>
      </c>
      <c r="D118" s="12">
        <v>0.8</v>
      </c>
      <c r="E118" s="13">
        <f t="shared" si="118"/>
        <v>800</v>
      </c>
      <c r="F118" s="13">
        <f>E118*C118</f>
        <v>1600</v>
      </c>
      <c r="G118" s="13">
        <f t="shared" si="68"/>
        <v>19200</v>
      </c>
      <c r="H118" s="34"/>
      <c r="I118" s="32">
        <v>2</v>
      </c>
      <c r="J118" s="12">
        <v>0.8</v>
      </c>
      <c r="K118" s="13">
        <f t="shared" si="139"/>
        <v>800</v>
      </c>
      <c r="L118" s="13">
        <f>K118*I118</f>
        <v>1600</v>
      </c>
      <c r="M118" s="13">
        <f t="shared" si="140"/>
        <v>19200</v>
      </c>
      <c r="N118" s="34"/>
      <c r="O118" s="37">
        <f t="shared" si="81"/>
        <v>0</v>
      </c>
      <c r="P118" s="37">
        <f t="shared" si="82"/>
        <v>0</v>
      </c>
      <c r="Q118" s="37">
        <f t="shared" si="83"/>
        <v>0</v>
      </c>
    </row>
    <row r="119" spans="1:17" x14ac:dyDescent="0.25">
      <c r="A119" s="15"/>
      <c r="B119" s="11" t="s">
        <v>11</v>
      </c>
      <c r="C119" s="32">
        <v>3</v>
      </c>
      <c r="D119" s="12">
        <v>0.65</v>
      </c>
      <c r="E119" s="13">
        <f t="shared" si="118"/>
        <v>650</v>
      </c>
      <c r="F119" s="13">
        <f>E119*C119</f>
        <v>1950</v>
      </c>
      <c r="G119" s="13">
        <f t="shared" si="68"/>
        <v>23400</v>
      </c>
      <c r="H119" s="34"/>
      <c r="I119" s="32">
        <v>3</v>
      </c>
      <c r="J119" s="12">
        <v>0.65</v>
      </c>
      <c r="K119" s="13">
        <f t="shared" si="139"/>
        <v>650</v>
      </c>
      <c r="L119" s="13">
        <f>K119*I119</f>
        <v>1950</v>
      </c>
      <c r="M119" s="13">
        <f t="shared" si="140"/>
        <v>23400</v>
      </c>
      <c r="N119" s="34"/>
      <c r="O119" s="37">
        <f t="shared" si="81"/>
        <v>0</v>
      </c>
      <c r="P119" s="37">
        <f t="shared" si="82"/>
        <v>0</v>
      </c>
      <c r="Q119" s="37">
        <f t="shared" si="83"/>
        <v>0</v>
      </c>
    </row>
    <row r="120" spans="1:17" ht="25.5" x14ac:dyDescent="0.25">
      <c r="A120" s="18"/>
      <c r="B120" s="1" t="s">
        <v>63</v>
      </c>
      <c r="C120" s="26">
        <f>C121+C122+C123+C124</f>
        <v>6</v>
      </c>
      <c r="D120" s="26"/>
      <c r="E120" s="26"/>
      <c r="F120" s="26">
        <f t="shared" ref="F120:G120" si="141">F121+F122+F123+F124</f>
        <v>5650</v>
      </c>
      <c r="G120" s="26">
        <f t="shared" si="141"/>
        <v>67800</v>
      </c>
      <c r="H120" s="34"/>
      <c r="I120" s="26">
        <f>I121+I122+I123+I124</f>
        <v>6</v>
      </c>
      <c r="J120" s="26"/>
      <c r="K120" s="26"/>
      <c r="L120" s="26">
        <f t="shared" ref="L120:M120" si="142">L121+L122+L123+L124</f>
        <v>5650</v>
      </c>
      <c r="M120" s="26">
        <f t="shared" si="142"/>
        <v>67800</v>
      </c>
      <c r="N120" s="34"/>
      <c r="O120" s="37">
        <f t="shared" si="81"/>
        <v>0</v>
      </c>
      <c r="P120" s="37">
        <f t="shared" si="82"/>
        <v>0</v>
      </c>
      <c r="Q120" s="37">
        <f t="shared" si="83"/>
        <v>0</v>
      </c>
    </row>
    <row r="121" spans="1:17" x14ac:dyDescent="0.25">
      <c r="A121" s="15"/>
      <c r="B121" s="11" t="s">
        <v>9</v>
      </c>
      <c r="C121" s="32">
        <v>1</v>
      </c>
      <c r="D121" s="12">
        <v>1.6</v>
      </c>
      <c r="E121" s="13">
        <f t="shared" si="118"/>
        <v>1600</v>
      </c>
      <c r="F121" s="13">
        <f>E121*C121</f>
        <v>1600</v>
      </c>
      <c r="G121" s="13">
        <f t="shared" si="68"/>
        <v>19200</v>
      </c>
      <c r="H121" s="34"/>
      <c r="I121" s="32">
        <v>1</v>
      </c>
      <c r="J121" s="12">
        <v>1.6</v>
      </c>
      <c r="K121" s="13">
        <f t="shared" ref="K121:K143" si="143">J121*1000</f>
        <v>1600</v>
      </c>
      <c r="L121" s="13">
        <f>K121*I121</f>
        <v>1600</v>
      </c>
      <c r="M121" s="13">
        <f t="shared" ref="M121:M192" si="144">L121*12</f>
        <v>19200</v>
      </c>
      <c r="N121" s="34"/>
      <c r="O121" s="37">
        <f t="shared" si="81"/>
        <v>0</v>
      </c>
      <c r="P121" s="37">
        <f t="shared" si="82"/>
        <v>0</v>
      </c>
      <c r="Q121" s="37">
        <f t="shared" si="83"/>
        <v>0</v>
      </c>
    </row>
    <row r="122" spans="1:17" x14ac:dyDescent="0.25">
      <c r="A122" s="15"/>
      <c r="B122" s="11" t="s">
        <v>12</v>
      </c>
      <c r="C122" s="32">
        <v>1</v>
      </c>
      <c r="D122" s="12">
        <v>1</v>
      </c>
      <c r="E122" s="13">
        <f t="shared" si="118"/>
        <v>1000</v>
      </c>
      <c r="F122" s="13">
        <f>E122*C122</f>
        <v>1000</v>
      </c>
      <c r="G122" s="13">
        <f t="shared" si="68"/>
        <v>12000</v>
      </c>
      <c r="H122" s="34"/>
      <c r="I122" s="32">
        <v>1</v>
      </c>
      <c r="J122" s="12">
        <v>1</v>
      </c>
      <c r="K122" s="13">
        <f t="shared" si="143"/>
        <v>1000</v>
      </c>
      <c r="L122" s="13">
        <f>K122*I122</f>
        <v>1000</v>
      </c>
      <c r="M122" s="13">
        <f t="shared" si="144"/>
        <v>12000</v>
      </c>
      <c r="N122" s="34"/>
      <c r="O122" s="37">
        <f t="shared" si="81"/>
        <v>0</v>
      </c>
      <c r="P122" s="37">
        <f t="shared" si="82"/>
        <v>0</v>
      </c>
      <c r="Q122" s="37">
        <f t="shared" si="83"/>
        <v>0</v>
      </c>
    </row>
    <row r="123" spans="1:17" x14ac:dyDescent="0.25">
      <c r="A123" s="15"/>
      <c r="B123" s="11" t="s">
        <v>10</v>
      </c>
      <c r="C123" s="32">
        <v>3</v>
      </c>
      <c r="D123" s="12">
        <v>0.8</v>
      </c>
      <c r="E123" s="13">
        <f t="shared" si="118"/>
        <v>800</v>
      </c>
      <c r="F123" s="13">
        <f>E123*C123</f>
        <v>2400</v>
      </c>
      <c r="G123" s="13">
        <f t="shared" si="68"/>
        <v>28800</v>
      </c>
      <c r="H123" s="34"/>
      <c r="I123" s="32">
        <v>3</v>
      </c>
      <c r="J123" s="12">
        <v>0.8</v>
      </c>
      <c r="K123" s="13">
        <f t="shared" si="143"/>
        <v>800</v>
      </c>
      <c r="L123" s="13">
        <f>K123*I123</f>
        <v>2400</v>
      </c>
      <c r="M123" s="13">
        <f t="shared" si="144"/>
        <v>28800</v>
      </c>
      <c r="N123" s="34"/>
      <c r="O123" s="37">
        <f t="shared" si="81"/>
        <v>0</v>
      </c>
      <c r="P123" s="37">
        <f t="shared" si="82"/>
        <v>0</v>
      </c>
      <c r="Q123" s="37">
        <f t="shared" si="83"/>
        <v>0</v>
      </c>
    </row>
    <row r="124" spans="1:17" x14ac:dyDescent="0.25">
      <c r="A124" s="15"/>
      <c r="B124" s="11" t="s">
        <v>11</v>
      </c>
      <c r="C124" s="32">
        <v>1</v>
      </c>
      <c r="D124" s="12">
        <v>0.65</v>
      </c>
      <c r="E124" s="13">
        <f t="shared" si="118"/>
        <v>650</v>
      </c>
      <c r="F124" s="13">
        <f>E124*C124</f>
        <v>650</v>
      </c>
      <c r="G124" s="13">
        <f t="shared" si="68"/>
        <v>7800</v>
      </c>
      <c r="H124" s="34"/>
      <c r="I124" s="32">
        <v>1</v>
      </c>
      <c r="J124" s="12">
        <v>0.65</v>
      </c>
      <c r="K124" s="13">
        <f t="shared" si="143"/>
        <v>650</v>
      </c>
      <c r="L124" s="13">
        <f>K124*I124</f>
        <v>650</v>
      </c>
      <c r="M124" s="13">
        <f t="shared" si="144"/>
        <v>7800</v>
      </c>
      <c r="N124" s="34"/>
      <c r="O124" s="37">
        <f t="shared" si="81"/>
        <v>0</v>
      </c>
      <c r="P124" s="37">
        <f t="shared" si="82"/>
        <v>0</v>
      </c>
      <c r="Q124" s="37">
        <f t="shared" si="83"/>
        <v>0</v>
      </c>
    </row>
    <row r="125" spans="1:17" ht="39.950000000000003" customHeight="1" x14ac:dyDescent="0.25">
      <c r="A125" s="18"/>
      <c r="B125" s="1" t="s">
        <v>64</v>
      </c>
      <c r="C125" s="26">
        <f>C126+C127+C128+C129</f>
        <v>7</v>
      </c>
      <c r="D125" s="26"/>
      <c r="E125" s="26"/>
      <c r="F125" s="26">
        <f t="shared" ref="F125:G125" si="145">F126+F127+F128+F129</f>
        <v>6500</v>
      </c>
      <c r="G125" s="26">
        <f t="shared" si="145"/>
        <v>78000</v>
      </c>
      <c r="H125" s="34"/>
      <c r="I125" s="26">
        <f>I126+I127+I128+I129</f>
        <v>7</v>
      </c>
      <c r="J125" s="26"/>
      <c r="K125" s="26"/>
      <c r="L125" s="26">
        <f t="shared" ref="L125:M125" si="146">L126+L127+L128+L129</f>
        <v>6500</v>
      </c>
      <c r="M125" s="26">
        <f t="shared" si="146"/>
        <v>78000</v>
      </c>
      <c r="N125" s="34"/>
      <c r="O125" s="37">
        <f t="shared" si="81"/>
        <v>0</v>
      </c>
      <c r="P125" s="37">
        <f t="shared" si="82"/>
        <v>0</v>
      </c>
      <c r="Q125" s="37">
        <f t="shared" si="83"/>
        <v>0</v>
      </c>
    </row>
    <row r="126" spans="1:17" x14ac:dyDescent="0.25">
      <c r="A126" s="15"/>
      <c r="B126" s="11" t="s">
        <v>9</v>
      </c>
      <c r="C126" s="32">
        <v>1</v>
      </c>
      <c r="D126" s="12">
        <v>1.6</v>
      </c>
      <c r="E126" s="13">
        <f t="shared" ref="E126:E171" si="147">D126*1000</f>
        <v>1600</v>
      </c>
      <c r="F126" s="13">
        <f>E126*C126</f>
        <v>1600</v>
      </c>
      <c r="G126" s="13">
        <f t="shared" si="68"/>
        <v>19200</v>
      </c>
      <c r="H126" s="34"/>
      <c r="I126" s="32">
        <v>1</v>
      </c>
      <c r="J126" s="12">
        <v>1.6</v>
      </c>
      <c r="K126" s="13">
        <f t="shared" ref="K126:K171" si="148">J126*1000</f>
        <v>1600</v>
      </c>
      <c r="L126" s="13">
        <f>K126*I126</f>
        <v>1600</v>
      </c>
      <c r="M126" s="13">
        <f t="shared" ref="M126:M197" si="149">L126*12</f>
        <v>19200</v>
      </c>
      <c r="N126" s="34"/>
      <c r="O126" s="37">
        <f t="shared" si="81"/>
        <v>0</v>
      </c>
      <c r="P126" s="37">
        <f t="shared" si="82"/>
        <v>0</v>
      </c>
      <c r="Q126" s="37">
        <f t="shared" si="83"/>
        <v>0</v>
      </c>
    </row>
    <row r="127" spans="1:17" x14ac:dyDescent="0.25">
      <c r="A127" s="15"/>
      <c r="B127" s="11" t="s">
        <v>12</v>
      </c>
      <c r="C127" s="32">
        <v>2</v>
      </c>
      <c r="D127" s="12">
        <v>1</v>
      </c>
      <c r="E127" s="13">
        <f t="shared" si="147"/>
        <v>1000</v>
      </c>
      <c r="F127" s="13">
        <f>E127*C127</f>
        <v>2000</v>
      </c>
      <c r="G127" s="13">
        <f t="shared" ref="G127:G189" si="150">F127*12</f>
        <v>24000</v>
      </c>
      <c r="H127" s="34"/>
      <c r="I127" s="32">
        <v>2</v>
      </c>
      <c r="J127" s="12">
        <v>1</v>
      </c>
      <c r="K127" s="13">
        <f t="shared" si="148"/>
        <v>1000</v>
      </c>
      <c r="L127" s="13">
        <f>K127*I127</f>
        <v>2000</v>
      </c>
      <c r="M127" s="13">
        <f t="shared" si="149"/>
        <v>24000</v>
      </c>
      <c r="N127" s="34"/>
      <c r="O127" s="37">
        <f t="shared" si="81"/>
        <v>0</v>
      </c>
      <c r="P127" s="37">
        <f t="shared" si="82"/>
        <v>0</v>
      </c>
      <c r="Q127" s="37">
        <f t="shared" si="83"/>
        <v>0</v>
      </c>
    </row>
    <row r="128" spans="1:17" x14ac:dyDescent="0.25">
      <c r="A128" s="15"/>
      <c r="B128" s="11" t="s">
        <v>10</v>
      </c>
      <c r="C128" s="32">
        <v>2</v>
      </c>
      <c r="D128" s="12">
        <v>0.8</v>
      </c>
      <c r="E128" s="13">
        <f t="shared" si="147"/>
        <v>800</v>
      </c>
      <c r="F128" s="13">
        <f>E128*C128</f>
        <v>1600</v>
      </c>
      <c r="G128" s="13">
        <f t="shared" si="150"/>
        <v>19200</v>
      </c>
      <c r="H128" s="34"/>
      <c r="I128" s="32">
        <v>2</v>
      </c>
      <c r="J128" s="12">
        <v>0.8</v>
      </c>
      <c r="K128" s="13">
        <f t="shared" si="148"/>
        <v>800</v>
      </c>
      <c r="L128" s="13">
        <f>K128*I128</f>
        <v>1600</v>
      </c>
      <c r="M128" s="13">
        <f t="shared" si="149"/>
        <v>19200</v>
      </c>
      <c r="N128" s="34"/>
      <c r="O128" s="37">
        <f t="shared" si="81"/>
        <v>0</v>
      </c>
      <c r="P128" s="37">
        <f t="shared" si="82"/>
        <v>0</v>
      </c>
      <c r="Q128" s="37">
        <f t="shared" si="83"/>
        <v>0</v>
      </c>
    </row>
    <row r="129" spans="1:17" x14ac:dyDescent="0.25">
      <c r="A129" s="15"/>
      <c r="B129" s="11" t="s">
        <v>11</v>
      </c>
      <c r="C129" s="32">
        <v>2</v>
      </c>
      <c r="D129" s="12">
        <v>0.65</v>
      </c>
      <c r="E129" s="13">
        <f>D129*1000</f>
        <v>650</v>
      </c>
      <c r="F129" s="13">
        <f>E129*C129</f>
        <v>1300</v>
      </c>
      <c r="G129" s="13">
        <f t="shared" si="150"/>
        <v>15600</v>
      </c>
      <c r="H129" s="34"/>
      <c r="I129" s="32">
        <v>2</v>
      </c>
      <c r="J129" s="12">
        <v>0.65</v>
      </c>
      <c r="K129" s="13">
        <f>J129*1000</f>
        <v>650</v>
      </c>
      <c r="L129" s="13">
        <f>K129*I129</f>
        <v>1300</v>
      </c>
      <c r="M129" s="13">
        <f t="shared" si="149"/>
        <v>15600</v>
      </c>
      <c r="N129" s="34"/>
      <c r="O129" s="37">
        <f t="shared" si="81"/>
        <v>0</v>
      </c>
      <c r="P129" s="37">
        <f t="shared" si="82"/>
        <v>0</v>
      </c>
      <c r="Q129" s="37">
        <f t="shared" si="83"/>
        <v>0</v>
      </c>
    </row>
    <row r="130" spans="1:17" x14ac:dyDescent="0.25">
      <c r="A130" s="18"/>
      <c r="B130" s="1" t="s">
        <v>65</v>
      </c>
      <c r="C130" s="26">
        <f>C131+C132+C133</f>
        <v>6</v>
      </c>
      <c r="D130" s="26"/>
      <c r="E130" s="26"/>
      <c r="F130" s="26">
        <f t="shared" ref="F130:G130" si="151">F131+F132+F133</f>
        <v>6000</v>
      </c>
      <c r="G130" s="26">
        <f t="shared" si="151"/>
        <v>72000</v>
      </c>
      <c r="H130" s="34"/>
      <c r="I130" s="26">
        <f>I131+I132+I133</f>
        <v>6</v>
      </c>
      <c r="J130" s="26"/>
      <c r="K130" s="26"/>
      <c r="L130" s="26">
        <f t="shared" ref="L130:M130" si="152">L131+L132+L133</f>
        <v>6000</v>
      </c>
      <c r="M130" s="26">
        <f t="shared" si="152"/>
        <v>72000</v>
      </c>
      <c r="N130" s="34"/>
      <c r="O130" s="37">
        <f t="shared" si="81"/>
        <v>0</v>
      </c>
      <c r="P130" s="37">
        <f t="shared" si="82"/>
        <v>0</v>
      </c>
      <c r="Q130" s="37">
        <f t="shared" si="83"/>
        <v>0</v>
      </c>
    </row>
    <row r="131" spans="1:17" x14ac:dyDescent="0.25">
      <c r="A131" s="15"/>
      <c r="B131" s="11" t="s">
        <v>9</v>
      </c>
      <c r="C131" s="32">
        <v>1</v>
      </c>
      <c r="D131" s="12">
        <v>1.6</v>
      </c>
      <c r="E131" s="13">
        <f t="shared" si="147"/>
        <v>1600</v>
      </c>
      <c r="F131" s="13">
        <f>E131*C131</f>
        <v>1600</v>
      </c>
      <c r="G131" s="13">
        <f t="shared" si="150"/>
        <v>19200</v>
      </c>
      <c r="H131" s="34"/>
      <c r="I131" s="32">
        <v>1</v>
      </c>
      <c r="J131" s="12">
        <v>1.6</v>
      </c>
      <c r="K131" s="13">
        <f t="shared" ref="K131:K176" si="153">J131*1000</f>
        <v>1600</v>
      </c>
      <c r="L131" s="13">
        <f>K131*I131</f>
        <v>1600</v>
      </c>
      <c r="M131" s="13">
        <f t="shared" ref="M131:M193" si="154">L131*12</f>
        <v>19200</v>
      </c>
      <c r="N131" s="34"/>
      <c r="O131" s="37">
        <f t="shared" si="81"/>
        <v>0</v>
      </c>
      <c r="P131" s="37">
        <f t="shared" si="82"/>
        <v>0</v>
      </c>
      <c r="Q131" s="37">
        <f t="shared" si="83"/>
        <v>0</v>
      </c>
    </row>
    <row r="132" spans="1:17" x14ac:dyDescent="0.25">
      <c r="A132" s="15"/>
      <c r="B132" s="11" t="s">
        <v>12</v>
      </c>
      <c r="C132" s="32">
        <v>2</v>
      </c>
      <c r="D132" s="12">
        <v>1</v>
      </c>
      <c r="E132" s="13">
        <f t="shared" si="147"/>
        <v>1000</v>
      </c>
      <c r="F132" s="13">
        <f>E132*C132</f>
        <v>2000</v>
      </c>
      <c r="G132" s="13">
        <f t="shared" si="150"/>
        <v>24000</v>
      </c>
      <c r="H132" s="34"/>
      <c r="I132" s="32">
        <v>2</v>
      </c>
      <c r="J132" s="12">
        <v>1</v>
      </c>
      <c r="K132" s="13">
        <f t="shared" si="153"/>
        <v>1000</v>
      </c>
      <c r="L132" s="13">
        <f>K132*I132</f>
        <v>2000</v>
      </c>
      <c r="M132" s="13">
        <f t="shared" si="154"/>
        <v>24000</v>
      </c>
      <c r="N132" s="34"/>
      <c r="O132" s="37">
        <f t="shared" ref="O132:O195" si="155">I132-C132</f>
        <v>0</v>
      </c>
      <c r="P132" s="37">
        <f t="shared" ref="P132:P195" si="156">L132-F132</f>
        <v>0</v>
      </c>
      <c r="Q132" s="37">
        <f t="shared" ref="Q132:Q195" si="157">M132-G132</f>
        <v>0</v>
      </c>
    </row>
    <row r="133" spans="1:17" x14ac:dyDescent="0.25">
      <c r="A133" s="15"/>
      <c r="B133" s="11" t="s">
        <v>10</v>
      </c>
      <c r="C133" s="32">
        <v>3</v>
      </c>
      <c r="D133" s="12">
        <v>0.8</v>
      </c>
      <c r="E133" s="13">
        <f t="shared" si="147"/>
        <v>800</v>
      </c>
      <c r="F133" s="13">
        <f>E133*C133</f>
        <v>2400</v>
      </c>
      <c r="G133" s="13">
        <f t="shared" si="150"/>
        <v>28800</v>
      </c>
      <c r="H133" s="34"/>
      <c r="I133" s="32">
        <v>3</v>
      </c>
      <c r="J133" s="12">
        <v>0.8</v>
      </c>
      <c r="K133" s="13">
        <f t="shared" si="153"/>
        <v>800</v>
      </c>
      <c r="L133" s="13">
        <f>K133*I133</f>
        <v>2400</v>
      </c>
      <c r="M133" s="13">
        <f t="shared" si="154"/>
        <v>28800</v>
      </c>
      <c r="N133" s="34"/>
      <c r="O133" s="37">
        <f t="shared" si="155"/>
        <v>0</v>
      </c>
      <c r="P133" s="37">
        <f t="shared" si="156"/>
        <v>0</v>
      </c>
      <c r="Q133" s="37">
        <f t="shared" si="157"/>
        <v>0</v>
      </c>
    </row>
    <row r="134" spans="1:17" ht="25.5" x14ac:dyDescent="0.25">
      <c r="A134" s="18"/>
      <c r="B134" s="1" t="s">
        <v>28</v>
      </c>
      <c r="C134" s="26">
        <f>C135+C136+C137</f>
        <v>5</v>
      </c>
      <c r="D134" s="26"/>
      <c r="E134" s="26"/>
      <c r="F134" s="26">
        <f t="shared" ref="F134:G134" si="158">F135+F136+F137</f>
        <v>4350</v>
      </c>
      <c r="G134" s="26">
        <f t="shared" si="158"/>
        <v>52200</v>
      </c>
      <c r="H134" s="34"/>
      <c r="I134" s="26">
        <f>I135+I136+I137</f>
        <v>5</v>
      </c>
      <c r="J134" s="26"/>
      <c r="K134" s="26"/>
      <c r="L134" s="26">
        <f t="shared" ref="L134:M134" si="159">L135+L136+L137</f>
        <v>4350</v>
      </c>
      <c r="M134" s="26">
        <f t="shared" si="159"/>
        <v>52200</v>
      </c>
      <c r="N134" s="34"/>
      <c r="O134" s="37">
        <f t="shared" si="155"/>
        <v>0</v>
      </c>
      <c r="P134" s="37">
        <f t="shared" si="156"/>
        <v>0</v>
      </c>
      <c r="Q134" s="37">
        <f t="shared" si="157"/>
        <v>0</v>
      </c>
    </row>
    <row r="135" spans="1:17" x14ac:dyDescent="0.25">
      <c r="A135" s="15"/>
      <c r="B135" s="11" t="s">
        <v>9</v>
      </c>
      <c r="C135" s="32">
        <v>1</v>
      </c>
      <c r="D135" s="12">
        <v>1.6</v>
      </c>
      <c r="E135" s="13">
        <f t="shared" si="147"/>
        <v>1600</v>
      </c>
      <c r="F135" s="13">
        <f>E135*C135</f>
        <v>1600</v>
      </c>
      <c r="G135" s="13">
        <f t="shared" si="150"/>
        <v>19200</v>
      </c>
      <c r="H135" s="34"/>
      <c r="I135" s="32">
        <v>1</v>
      </c>
      <c r="J135" s="12">
        <v>1.6</v>
      </c>
      <c r="K135" s="13">
        <f t="shared" ref="K135:K180" si="160">J135*1000</f>
        <v>1600</v>
      </c>
      <c r="L135" s="13">
        <f>K135*I135</f>
        <v>1600</v>
      </c>
      <c r="M135" s="13">
        <f t="shared" ref="M135:M197" si="161">L135*12</f>
        <v>19200</v>
      </c>
      <c r="N135" s="34"/>
      <c r="O135" s="37">
        <f t="shared" si="155"/>
        <v>0</v>
      </c>
      <c r="P135" s="37">
        <f t="shared" si="156"/>
        <v>0</v>
      </c>
      <c r="Q135" s="37">
        <f t="shared" si="157"/>
        <v>0</v>
      </c>
    </row>
    <row r="136" spans="1:17" x14ac:dyDescent="0.25">
      <c r="A136" s="15"/>
      <c r="B136" s="11" t="s">
        <v>10</v>
      </c>
      <c r="C136" s="32">
        <v>1</v>
      </c>
      <c r="D136" s="12">
        <v>0.8</v>
      </c>
      <c r="E136" s="13">
        <f t="shared" si="147"/>
        <v>800</v>
      </c>
      <c r="F136" s="13">
        <f>E136*C136</f>
        <v>800</v>
      </c>
      <c r="G136" s="13">
        <f t="shared" si="150"/>
        <v>9600</v>
      </c>
      <c r="H136" s="34"/>
      <c r="I136" s="32">
        <v>1</v>
      </c>
      <c r="J136" s="12">
        <v>0.8</v>
      </c>
      <c r="K136" s="13">
        <f t="shared" si="160"/>
        <v>800</v>
      </c>
      <c r="L136" s="13">
        <f>K136*I136</f>
        <v>800</v>
      </c>
      <c r="M136" s="13">
        <f t="shared" si="161"/>
        <v>9600</v>
      </c>
      <c r="N136" s="34"/>
      <c r="O136" s="37">
        <f t="shared" si="155"/>
        <v>0</v>
      </c>
      <c r="P136" s="37">
        <f t="shared" si="156"/>
        <v>0</v>
      </c>
      <c r="Q136" s="37">
        <f t="shared" si="157"/>
        <v>0</v>
      </c>
    </row>
    <row r="137" spans="1:17" x14ac:dyDescent="0.25">
      <c r="A137" s="15"/>
      <c r="B137" s="11" t="s">
        <v>11</v>
      </c>
      <c r="C137" s="32">
        <v>3</v>
      </c>
      <c r="D137" s="12">
        <v>0.65</v>
      </c>
      <c r="E137" s="13">
        <f t="shared" si="147"/>
        <v>650</v>
      </c>
      <c r="F137" s="13">
        <f>E137*C137</f>
        <v>1950</v>
      </c>
      <c r="G137" s="13">
        <f t="shared" si="150"/>
        <v>23400</v>
      </c>
      <c r="H137" s="34"/>
      <c r="I137" s="32">
        <v>3</v>
      </c>
      <c r="J137" s="12">
        <v>0.65</v>
      </c>
      <c r="K137" s="13">
        <f t="shared" si="160"/>
        <v>650</v>
      </c>
      <c r="L137" s="13">
        <f>K137*I137</f>
        <v>1950</v>
      </c>
      <c r="M137" s="13">
        <f t="shared" si="161"/>
        <v>23400</v>
      </c>
      <c r="N137" s="34"/>
      <c r="O137" s="37">
        <f t="shared" si="155"/>
        <v>0</v>
      </c>
      <c r="P137" s="37">
        <f t="shared" si="156"/>
        <v>0</v>
      </c>
      <c r="Q137" s="37">
        <f t="shared" si="157"/>
        <v>0</v>
      </c>
    </row>
    <row r="138" spans="1:17" x14ac:dyDescent="0.25">
      <c r="A138" s="18"/>
      <c r="B138" s="1" t="s">
        <v>66</v>
      </c>
      <c r="C138" s="26">
        <f>C139+C140+C141+C142</f>
        <v>7</v>
      </c>
      <c r="D138" s="26"/>
      <c r="E138" s="26"/>
      <c r="F138" s="26">
        <f t="shared" ref="F138:G138" si="162">F139+F140+F141+F142</f>
        <v>6350</v>
      </c>
      <c r="G138" s="26">
        <f t="shared" si="162"/>
        <v>76200</v>
      </c>
      <c r="H138" s="34"/>
      <c r="I138" s="26">
        <f>I139+I140+I141+I142</f>
        <v>7</v>
      </c>
      <c r="J138" s="26"/>
      <c r="K138" s="26"/>
      <c r="L138" s="26">
        <f t="shared" ref="L138:M138" si="163">L139+L140+L141+L142</f>
        <v>6350</v>
      </c>
      <c r="M138" s="26">
        <f t="shared" si="163"/>
        <v>76200</v>
      </c>
      <c r="N138" s="34"/>
      <c r="O138" s="37">
        <f t="shared" si="155"/>
        <v>0</v>
      </c>
      <c r="P138" s="37">
        <f t="shared" si="156"/>
        <v>0</v>
      </c>
      <c r="Q138" s="37">
        <f t="shared" si="157"/>
        <v>0</v>
      </c>
    </row>
    <row r="139" spans="1:17" x14ac:dyDescent="0.25">
      <c r="A139" s="15"/>
      <c r="B139" s="11" t="s">
        <v>9</v>
      </c>
      <c r="C139" s="32">
        <v>1</v>
      </c>
      <c r="D139" s="12">
        <v>1.6</v>
      </c>
      <c r="E139" s="13">
        <f t="shared" ref="E139:E142" si="164">D139*1000</f>
        <v>1600</v>
      </c>
      <c r="F139" s="13">
        <f>E139*C139</f>
        <v>1600</v>
      </c>
      <c r="G139" s="13">
        <f t="shared" ref="G139:G142" si="165">F139*12</f>
        <v>19200</v>
      </c>
      <c r="H139" s="34"/>
      <c r="I139" s="32">
        <v>1</v>
      </c>
      <c r="J139" s="12">
        <v>1.6</v>
      </c>
      <c r="K139" s="13">
        <f t="shared" ref="K139:K142" si="166">J139*1000</f>
        <v>1600</v>
      </c>
      <c r="L139" s="13">
        <f>K139*I139</f>
        <v>1600</v>
      </c>
      <c r="M139" s="13">
        <f t="shared" ref="M139:M142" si="167">L139*12</f>
        <v>19200</v>
      </c>
      <c r="N139" s="34"/>
      <c r="O139" s="37">
        <f t="shared" si="155"/>
        <v>0</v>
      </c>
      <c r="P139" s="37">
        <f t="shared" si="156"/>
        <v>0</v>
      </c>
      <c r="Q139" s="37">
        <f t="shared" si="157"/>
        <v>0</v>
      </c>
    </row>
    <row r="140" spans="1:17" x14ac:dyDescent="0.25">
      <c r="A140" s="15"/>
      <c r="B140" s="11" t="s">
        <v>12</v>
      </c>
      <c r="C140" s="32">
        <v>2</v>
      </c>
      <c r="D140" s="12">
        <v>1</v>
      </c>
      <c r="E140" s="13">
        <f t="shared" si="164"/>
        <v>1000</v>
      </c>
      <c r="F140" s="13">
        <f t="shared" ref="F140:F142" si="168">E140*C140</f>
        <v>2000</v>
      </c>
      <c r="G140" s="13">
        <f t="shared" si="165"/>
        <v>24000</v>
      </c>
      <c r="H140" s="34"/>
      <c r="I140" s="32">
        <v>2</v>
      </c>
      <c r="J140" s="12">
        <v>1</v>
      </c>
      <c r="K140" s="13">
        <f t="shared" si="166"/>
        <v>1000</v>
      </c>
      <c r="L140" s="13">
        <f t="shared" ref="L140:L142" si="169">K140*I140</f>
        <v>2000</v>
      </c>
      <c r="M140" s="13">
        <f t="shared" si="167"/>
        <v>24000</v>
      </c>
      <c r="N140" s="34"/>
      <c r="O140" s="37">
        <f t="shared" si="155"/>
        <v>0</v>
      </c>
      <c r="P140" s="37">
        <f t="shared" si="156"/>
        <v>0</v>
      </c>
      <c r="Q140" s="37">
        <f t="shared" si="157"/>
        <v>0</v>
      </c>
    </row>
    <row r="141" spans="1:17" x14ac:dyDescent="0.25">
      <c r="A141" s="15"/>
      <c r="B141" s="11" t="s">
        <v>10</v>
      </c>
      <c r="C141" s="32">
        <v>1</v>
      </c>
      <c r="D141" s="12">
        <v>0.8</v>
      </c>
      <c r="E141" s="13">
        <f t="shared" si="164"/>
        <v>800</v>
      </c>
      <c r="F141" s="13">
        <f t="shared" si="168"/>
        <v>800</v>
      </c>
      <c r="G141" s="13">
        <f t="shared" si="165"/>
        <v>9600</v>
      </c>
      <c r="H141" s="34"/>
      <c r="I141" s="32">
        <v>1</v>
      </c>
      <c r="J141" s="12">
        <v>0.8</v>
      </c>
      <c r="K141" s="13">
        <f t="shared" si="166"/>
        <v>800</v>
      </c>
      <c r="L141" s="13">
        <f t="shared" si="169"/>
        <v>800</v>
      </c>
      <c r="M141" s="13">
        <f t="shared" si="167"/>
        <v>9600</v>
      </c>
      <c r="N141" s="34"/>
      <c r="O141" s="37">
        <f t="shared" si="155"/>
        <v>0</v>
      </c>
      <c r="P141" s="37">
        <f t="shared" si="156"/>
        <v>0</v>
      </c>
      <c r="Q141" s="37">
        <f t="shared" si="157"/>
        <v>0</v>
      </c>
    </row>
    <row r="142" spans="1:17" x14ac:dyDescent="0.25">
      <c r="A142" s="15"/>
      <c r="B142" s="11" t="s">
        <v>11</v>
      </c>
      <c r="C142" s="32">
        <v>3</v>
      </c>
      <c r="D142" s="12">
        <v>0.65</v>
      </c>
      <c r="E142" s="13">
        <f t="shared" si="164"/>
        <v>650</v>
      </c>
      <c r="F142" s="13">
        <f t="shared" si="168"/>
        <v>1950</v>
      </c>
      <c r="G142" s="13">
        <f t="shared" si="165"/>
        <v>23400</v>
      </c>
      <c r="H142" s="34"/>
      <c r="I142" s="32">
        <v>3</v>
      </c>
      <c r="J142" s="12">
        <v>0.65</v>
      </c>
      <c r="K142" s="13">
        <f t="shared" si="166"/>
        <v>650</v>
      </c>
      <c r="L142" s="13">
        <f t="shared" si="169"/>
        <v>1950</v>
      </c>
      <c r="M142" s="13">
        <f t="shared" si="167"/>
        <v>23400</v>
      </c>
      <c r="N142" s="34"/>
      <c r="O142" s="37">
        <f t="shared" si="155"/>
        <v>0</v>
      </c>
      <c r="P142" s="37">
        <f t="shared" si="156"/>
        <v>0</v>
      </c>
      <c r="Q142" s="37">
        <f t="shared" si="157"/>
        <v>0</v>
      </c>
    </row>
    <row r="143" spans="1:17" ht="24" customHeight="1" x14ac:dyDescent="0.25">
      <c r="A143" s="14"/>
      <c r="B143" s="9" t="s">
        <v>29</v>
      </c>
      <c r="C143" s="25">
        <f>C144+C145+C149+C152</f>
        <v>22</v>
      </c>
      <c r="D143" s="25"/>
      <c r="E143" s="25"/>
      <c r="F143" s="25">
        <f t="shared" ref="F143:G143" si="170">F144+F145+F149+F152</f>
        <v>22000</v>
      </c>
      <c r="G143" s="25">
        <f t="shared" si="170"/>
        <v>264000</v>
      </c>
      <c r="H143" s="34"/>
      <c r="I143" s="25">
        <f>I144+I145+I149+I152</f>
        <v>22</v>
      </c>
      <c r="J143" s="25"/>
      <c r="K143" s="25"/>
      <c r="L143" s="25">
        <f t="shared" ref="L143:M143" si="171">L144+L145+L149+L152</f>
        <v>22000</v>
      </c>
      <c r="M143" s="25">
        <f t="shared" si="171"/>
        <v>264000</v>
      </c>
      <c r="N143" s="34"/>
      <c r="O143" s="37">
        <f t="shared" si="155"/>
        <v>0</v>
      </c>
      <c r="P143" s="37">
        <f t="shared" si="156"/>
        <v>0</v>
      </c>
      <c r="Q143" s="37">
        <f t="shared" si="157"/>
        <v>0</v>
      </c>
    </row>
    <row r="144" spans="1:17" ht="15.75" x14ac:dyDescent="0.3">
      <c r="A144" s="16"/>
      <c r="B144" s="17" t="s">
        <v>14</v>
      </c>
      <c r="C144" s="32">
        <v>1</v>
      </c>
      <c r="D144" s="12">
        <v>2</v>
      </c>
      <c r="E144" s="13">
        <f t="shared" si="147"/>
        <v>2000</v>
      </c>
      <c r="F144" s="13">
        <f>E144*C144</f>
        <v>2000</v>
      </c>
      <c r="G144" s="13">
        <f t="shared" si="150"/>
        <v>24000</v>
      </c>
      <c r="H144" s="34"/>
      <c r="I144" s="32">
        <v>1</v>
      </c>
      <c r="J144" s="12">
        <v>2</v>
      </c>
      <c r="K144" s="13">
        <f t="shared" ref="K144:K189" si="172">J144*1000</f>
        <v>2000</v>
      </c>
      <c r="L144" s="13">
        <f>K144*I144</f>
        <v>2000</v>
      </c>
      <c r="M144" s="13">
        <f t="shared" ref="M144:M206" si="173">L144*12</f>
        <v>24000</v>
      </c>
      <c r="N144" s="34"/>
      <c r="O144" s="37">
        <f t="shared" si="155"/>
        <v>0</v>
      </c>
      <c r="P144" s="37">
        <f t="shared" si="156"/>
        <v>0</v>
      </c>
      <c r="Q144" s="37">
        <f t="shared" si="157"/>
        <v>0</v>
      </c>
    </row>
    <row r="145" spans="1:17" ht="25.5" x14ac:dyDescent="0.25">
      <c r="A145" s="18"/>
      <c r="B145" s="1" t="s">
        <v>73</v>
      </c>
      <c r="C145" s="26">
        <f>C146+C147+C148</f>
        <v>5</v>
      </c>
      <c r="D145" s="26"/>
      <c r="E145" s="26"/>
      <c r="F145" s="26">
        <f t="shared" ref="F145:G145" si="174">F146+F147+F148</f>
        <v>5400</v>
      </c>
      <c r="G145" s="26">
        <f t="shared" si="174"/>
        <v>64800</v>
      </c>
      <c r="H145" s="34"/>
      <c r="I145" s="26">
        <f>I146+I147+I148</f>
        <v>5</v>
      </c>
      <c r="J145" s="26"/>
      <c r="K145" s="26"/>
      <c r="L145" s="26">
        <f t="shared" ref="L145:M145" si="175">L146+L147+L148</f>
        <v>5400</v>
      </c>
      <c r="M145" s="26">
        <f t="shared" si="175"/>
        <v>64800</v>
      </c>
      <c r="N145" s="34"/>
      <c r="O145" s="37">
        <f t="shared" si="155"/>
        <v>0</v>
      </c>
      <c r="P145" s="37">
        <f t="shared" si="156"/>
        <v>0</v>
      </c>
      <c r="Q145" s="37">
        <f t="shared" si="157"/>
        <v>0</v>
      </c>
    </row>
    <row r="146" spans="1:17" x14ac:dyDescent="0.25">
      <c r="A146" s="15"/>
      <c r="B146" s="11" t="s">
        <v>9</v>
      </c>
      <c r="C146" s="32">
        <v>1</v>
      </c>
      <c r="D146" s="12">
        <v>1.6</v>
      </c>
      <c r="E146" s="13">
        <f t="shared" si="147"/>
        <v>1600</v>
      </c>
      <c r="F146" s="13">
        <f>E146*C146</f>
        <v>1600</v>
      </c>
      <c r="G146" s="13">
        <f t="shared" si="150"/>
        <v>19200</v>
      </c>
      <c r="H146" s="34"/>
      <c r="I146" s="32">
        <v>1</v>
      </c>
      <c r="J146" s="12">
        <v>1.6</v>
      </c>
      <c r="K146" s="13">
        <f t="shared" ref="K146:K191" si="176">J146*1000</f>
        <v>1600</v>
      </c>
      <c r="L146" s="13">
        <f>K146*I146</f>
        <v>1600</v>
      </c>
      <c r="M146" s="13">
        <f t="shared" ref="M146:M208" si="177">L146*12</f>
        <v>19200</v>
      </c>
      <c r="N146" s="34"/>
      <c r="O146" s="37">
        <f t="shared" si="155"/>
        <v>0</v>
      </c>
      <c r="P146" s="37">
        <f t="shared" si="156"/>
        <v>0</v>
      </c>
      <c r="Q146" s="37">
        <f t="shared" si="157"/>
        <v>0</v>
      </c>
    </row>
    <row r="147" spans="1:17" x14ac:dyDescent="0.25">
      <c r="A147" s="15"/>
      <c r="B147" s="11" t="s">
        <v>12</v>
      </c>
      <c r="C147" s="32">
        <v>3</v>
      </c>
      <c r="D147" s="12">
        <v>1</v>
      </c>
      <c r="E147" s="13">
        <f t="shared" si="147"/>
        <v>1000</v>
      </c>
      <c r="F147" s="13">
        <f>E147*C147</f>
        <v>3000</v>
      </c>
      <c r="G147" s="13">
        <f t="shared" si="150"/>
        <v>36000</v>
      </c>
      <c r="H147" s="34"/>
      <c r="I147" s="32">
        <v>3</v>
      </c>
      <c r="J147" s="12">
        <v>1</v>
      </c>
      <c r="K147" s="13">
        <f t="shared" si="176"/>
        <v>1000</v>
      </c>
      <c r="L147" s="13">
        <f>K147*I147</f>
        <v>3000</v>
      </c>
      <c r="M147" s="13">
        <f t="shared" si="177"/>
        <v>36000</v>
      </c>
      <c r="N147" s="34"/>
      <c r="O147" s="37">
        <f t="shared" si="155"/>
        <v>0</v>
      </c>
      <c r="P147" s="37">
        <f t="shared" si="156"/>
        <v>0</v>
      </c>
      <c r="Q147" s="37">
        <f t="shared" si="157"/>
        <v>0</v>
      </c>
    </row>
    <row r="148" spans="1:17" x14ac:dyDescent="0.25">
      <c r="A148" s="15"/>
      <c r="B148" s="11" t="s">
        <v>10</v>
      </c>
      <c r="C148" s="32">
        <v>1</v>
      </c>
      <c r="D148" s="12">
        <v>0.8</v>
      </c>
      <c r="E148" s="13">
        <f t="shared" si="147"/>
        <v>800</v>
      </c>
      <c r="F148" s="13">
        <f>E148*C148</f>
        <v>800</v>
      </c>
      <c r="G148" s="13">
        <f t="shared" si="150"/>
        <v>9600</v>
      </c>
      <c r="H148" s="34"/>
      <c r="I148" s="32">
        <v>1</v>
      </c>
      <c r="J148" s="12">
        <v>0.8</v>
      </c>
      <c r="K148" s="13">
        <f t="shared" si="176"/>
        <v>800</v>
      </c>
      <c r="L148" s="13">
        <f>K148*I148</f>
        <v>800</v>
      </c>
      <c r="M148" s="13">
        <f t="shared" si="177"/>
        <v>9600</v>
      </c>
      <c r="N148" s="34"/>
      <c r="O148" s="37">
        <f t="shared" si="155"/>
        <v>0</v>
      </c>
      <c r="P148" s="37">
        <f t="shared" si="156"/>
        <v>0</v>
      </c>
      <c r="Q148" s="37">
        <f t="shared" si="157"/>
        <v>0</v>
      </c>
    </row>
    <row r="149" spans="1:17" ht="30.75" customHeight="1" x14ac:dyDescent="0.25">
      <c r="A149" s="18"/>
      <c r="B149" s="1" t="s">
        <v>72</v>
      </c>
      <c r="C149" s="26">
        <f>C150+C151</f>
        <v>5</v>
      </c>
      <c r="D149" s="26"/>
      <c r="E149" s="26"/>
      <c r="F149" s="26">
        <f t="shared" ref="F149:G149" si="178">F150+F151</f>
        <v>4800</v>
      </c>
      <c r="G149" s="26">
        <f t="shared" si="178"/>
        <v>57600</v>
      </c>
      <c r="H149" s="34"/>
      <c r="I149" s="26">
        <f>I150+I151</f>
        <v>5</v>
      </c>
      <c r="J149" s="26"/>
      <c r="K149" s="26"/>
      <c r="L149" s="26">
        <f t="shared" ref="L149:M149" si="179">L150+L151</f>
        <v>4800</v>
      </c>
      <c r="M149" s="26">
        <f t="shared" si="179"/>
        <v>57600</v>
      </c>
      <c r="N149" s="34"/>
      <c r="O149" s="37">
        <f t="shared" si="155"/>
        <v>0</v>
      </c>
      <c r="P149" s="37">
        <f t="shared" si="156"/>
        <v>0</v>
      </c>
      <c r="Q149" s="37">
        <f t="shared" si="157"/>
        <v>0</v>
      </c>
    </row>
    <row r="150" spans="1:17" x14ac:dyDescent="0.25">
      <c r="A150" s="15"/>
      <c r="B150" s="11" t="s">
        <v>9</v>
      </c>
      <c r="C150" s="32">
        <v>1</v>
      </c>
      <c r="D150" s="12">
        <v>1.6</v>
      </c>
      <c r="E150" s="13">
        <f t="shared" si="147"/>
        <v>1600</v>
      </c>
      <c r="F150" s="13">
        <f>E150*C150</f>
        <v>1600</v>
      </c>
      <c r="G150" s="13">
        <f t="shared" si="150"/>
        <v>19200</v>
      </c>
      <c r="H150" s="34"/>
      <c r="I150" s="32">
        <v>1</v>
      </c>
      <c r="J150" s="12">
        <v>1.6</v>
      </c>
      <c r="K150" s="13">
        <f t="shared" ref="K150:K195" si="180">J150*1000</f>
        <v>1600</v>
      </c>
      <c r="L150" s="13">
        <f>K150*I150</f>
        <v>1600</v>
      </c>
      <c r="M150" s="13">
        <f t="shared" ref="M150:M212" si="181">L150*12</f>
        <v>19200</v>
      </c>
      <c r="N150" s="34"/>
      <c r="O150" s="37">
        <f t="shared" si="155"/>
        <v>0</v>
      </c>
      <c r="P150" s="37">
        <f t="shared" si="156"/>
        <v>0</v>
      </c>
      <c r="Q150" s="37">
        <f t="shared" si="157"/>
        <v>0</v>
      </c>
    </row>
    <row r="151" spans="1:17" x14ac:dyDescent="0.25">
      <c r="A151" s="15"/>
      <c r="B151" s="11" t="s">
        <v>10</v>
      </c>
      <c r="C151" s="32">
        <v>4</v>
      </c>
      <c r="D151" s="12">
        <v>0.8</v>
      </c>
      <c r="E151" s="13">
        <f t="shared" si="147"/>
        <v>800</v>
      </c>
      <c r="F151" s="13">
        <f>E151*C151</f>
        <v>3200</v>
      </c>
      <c r="G151" s="13">
        <f t="shared" si="150"/>
        <v>38400</v>
      </c>
      <c r="H151" s="34"/>
      <c r="I151" s="32">
        <v>4</v>
      </c>
      <c r="J151" s="12">
        <v>0.8</v>
      </c>
      <c r="K151" s="13">
        <f t="shared" si="180"/>
        <v>800</v>
      </c>
      <c r="L151" s="13">
        <f>K151*I151</f>
        <v>3200</v>
      </c>
      <c r="M151" s="13">
        <f t="shared" si="181"/>
        <v>38400</v>
      </c>
      <c r="N151" s="34"/>
      <c r="O151" s="37">
        <f t="shared" si="155"/>
        <v>0</v>
      </c>
      <c r="P151" s="37">
        <f t="shared" si="156"/>
        <v>0</v>
      </c>
      <c r="Q151" s="37">
        <f t="shared" si="157"/>
        <v>0</v>
      </c>
    </row>
    <row r="152" spans="1:17" x14ac:dyDescent="0.25">
      <c r="A152" s="18"/>
      <c r="B152" s="1" t="s">
        <v>30</v>
      </c>
      <c r="C152" s="26">
        <f>C153+C154+C155+C156</f>
        <v>11</v>
      </c>
      <c r="D152" s="26"/>
      <c r="E152" s="26"/>
      <c r="F152" s="26">
        <f t="shared" ref="F152:G152" si="182">F153+F154+F155+F156</f>
        <v>9800</v>
      </c>
      <c r="G152" s="26">
        <f t="shared" si="182"/>
        <v>117600</v>
      </c>
      <c r="H152" s="34"/>
      <c r="I152" s="26">
        <f>I153+I154+I155+I156</f>
        <v>11</v>
      </c>
      <c r="J152" s="26"/>
      <c r="K152" s="26"/>
      <c r="L152" s="26">
        <f t="shared" ref="L152:M152" si="183">L153+L154+L155+L156</f>
        <v>9800</v>
      </c>
      <c r="M152" s="26">
        <f t="shared" si="183"/>
        <v>117600</v>
      </c>
      <c r="N152" s="34"/>
      <c r="O152" s="37">
        <f t="shared" si="155"/>
        <v>0</v>
      </c>
      <c r="P152" s="37">
        <f t="shared" si="156"/>
        <v>0</v>
      </c>
      <c r="Q152" s="37">
        <f t="shared" si="157"/>
        <v>0</v>
      </c>
    </row>
    <row r="153" spans="1:17" x14ac:dyDescent="0.25">
      <c r="A153" s="15"/>
      <c r="B153" s="11" t="s">
        <v>9</v>
      </c>
      <c r="C153" s="32">
        <v>1</v>
      </c>
      <c r="D153" s="12">
        <v>1.6</v>
      </c>
      <c r="E153" s="13">
        <f t="shared" si="147"/>
        <v>1600</v>
      </c>
      <c r="F153" s="13">
        <f>E153*C153</f>
        <v>1600</v>
      </c>
      <c r="G153" s="13">
        <f t="shared" si="150"/>
        <v>19200</v>
      </c>
      <c r="H153" s="34"/>
      <c r="I153" s="32">
        <v>1</v>
      </c>
      <c r="J153" s="12">
        <v>1.6</v>
      </c>
      <c r="K153" s="13">
        <f t="shared" ref="K153:K198" si="184">J153*1000</f>
        <v>1600</v>
      </c>
      <c r="L153" s="13">
        <f>K153*I153</f>
        <v>1600</v>
      </c>
      <c r="M153" s="13">
        <f t="shared" ref="M153:M215" si="185">L153*12</f>
        <v>19200</v>
      </c>
      <c r="N153" s="34"/>
      <c r="O153" s="37">
        <f t="shared" si="155"/>
        <v>0</v>
      </c>
      <c r="P153" s="37">
        <f t="shared" si="156"/>
        <v>0</v>
      </c>
      <c r="Q153" s="37">
        <f t="shared" si="157"/>
        <v>0</v>
      </c>
    </row>
    <row r="154" spans="1:17" x14ac:dyDescent="0.25">
      <c r="A154" s="15"/>
      <c r="B154" s="11" t="s">
        <v>12</v>
      </c>
      <c r="C154" s="32">
        <v>4</v>
      </c>
      <c r="D154" s="12">
        <v>1</v>
      </c>
      <c r="E154" s="13">
        <f t="shared" si="147"/>
        <v>1000</v>
      </c>
      <c r="F154" s="13">
        <f>E154*C154</f>
        <v>4000</v>
      </c>
      <c r="G154" s="13">
        <f t="shared" si="150"/>
        <v>48000</v>
      </c>
      <c r="H154" s="34"/>
      <c r="I154" s="32">
        <v>4</v>
      </c>
      <c r="J154" s="12">
        <v>1</v>
      </c>
      <c r="K154" s="13">
        <f t="shared" si="184"/>
        <v>1000</v>
      </c>
      <c r="L154" s="13">
        <f>K154*I154</f>
        <v>4000</v>
      </c>
      <c r="M154" s="13">
        <f t="shared" si="185"/>
        <v>48000</v>
      </c>
      <c r="N154" s="34"/>
      <c r="O154" s="37">
        <f t="shared" si="155"/>
        <v>0</v>
      </c>
      <c r="P154" s="37">
        <f t="shared" si="156"/>
        <v>0</v>
      </c>
      <c r="Q154" s="37">
        <f t="shared" si="157"/>
        <v>0</v>
      </c>
    </row>
    <row r="155" spans="1:17" x14ac:dyDescent="0.25">
      <c r="A155" s="15"/>
      <c r="B155" s="11" t="s">
        <v>10</v>
      </c>
      <c r="C155" s="32">
        <v>2</v>
      </c>
      <c r="D155" s="12">
        <v>0.8</v>
      </c>
      <c r="E155" s="13">
        <f t="shared" si="147"/>
        <v>800</v>
      </c>
      <c r="F155" s="13">
        <f>E155*C155</f>
        <v>1600</v>
      </c>
      <c r="G155" s="13">
        <f t="shared" si="150"/>
        <v>19200</v>
      </c>
      <c r="H155" s="34"/>
      <c r="I155" s="32">
        <v>2</v>
      </c>
      <c r="J155" s="12">
        <v>0.8</v>
      </c>
      <c r="K155" s="13">
        <f t="shared" si="184"/>
        <v>800</v>
      </c>
      <c r="L155" s="13">
        <f>K155*I155</f>
        <v>1600</v>
      </c>
      <c r="M155" s="13">
        <f t="shared" si="185"/>
        <v>19200</v>
      </c>
      <c r="N155" s="34"/>
      <c r="O155" s="37">
        <f t="shared" si="155"/>
        <v>0</v>
      </c>
      <c r="P155" s="37">
        <f t="shared" si="156"/>
        <v>0</v>
      </c>
      <c r="Q155" s="37">
        <f t="shared" si="157"/>
        <v>0</v>
      </c>
    </row>
    <row r="156" spans="1:17" x14ac:dyDescent="0.25">
      <c r="A156" s="15"/>
      <c r="B156" s="11" t="s">
        <v>11</v>
      </c>
      <c r="C156" s="32">
        <v>4</v>
      </c>
      <c r="D156" s="12">
        <v>0.65</v>
      </c>
      <c r="E156" s="13">
        <f t="shared" si="147"/>
        <v>650</v>
      </c>
      <c r="F156" s="13">
        <f>E156*C156</f>
        <v>2600</v>
      </c>
      <c r="G156" s="13">
        <f t="shared" si="150"/>
        <v>31200</v>
      </c>
      <c r="H156" s="34"/>
      <c r="I156" s="32">
        <v>4</v>
      </c>
      <c r="J156" s="12">
        <v>0.65</v>
      </c>
      <c r="K156" s="13">
        <f t="shared" si="184"/>
        <v>650</v>
      </c>
      <c r="L156" s="13">
        <f>K156*I156</f>
        <v>2600</v>
      </c>
      <c r="M156" s="13">
        <f t="shared" si="185"/>
        <v>31200</v>
      </c>
      <c r="N156" s="34"/>
      <c r="O156" s="37">
        <f t="shared" si="155"/>
        <v>0</v>
      </c>
      <c r="P156" s="37">
        <f t="shared" si="156"/>
        <v>0</v>
      </c>
      <c r="Q156" s="37">
        <f t="shared" si="157"/>
        <v>0</v>
      </c>
    </row>
    <row r="157" spans="1:17" ht="24.75" customHeight="1" x14ac:dyDescent="0.25">
      <c r="A157" s="9"/>
      <c r="B157" s="9" t="s">
        <v>75</v>
      </c>
      <c r="C157" s="29">
        <f>C158+C159</f>
        <v>6</v>
      </c>
      <c r="D157" s="29"/>
      <c r="E157" s="29"/>
      <c r="F157" s="29">
        <f t="shared" ref="F157:G157" si="186">F158+F159</f>
        <v>6800</v>
      </c>
      <c r="G157" s="29">
        <f t="shared" si="186"/>
        <v>81600</v>
      </c>
      <c r="H157" s="34"/>
      <c r="I157" s="29">
        <f>I158+I159</f>
        <v>6</v>
      </c>
      <c r="J157" s="29"/>
      <c r="K157" s="29"/>
      <c r="L157" s="29">
        <f t="shared" ref="L157:M157" si="187">L158+L159</f>
        <v>6800</v>
      </c>
      <c r="M157" s="29">
        <f t="shared" si="187"/>
        <v>81600</v>
      </c>
      <c r="N157" s="34"/>
      <c r="O157" s="37">
        <f t="shared" si="155"/>
        <v>0</v>
      </c>
      <c r="P157" s="37">
        <f t="shared" si="156"/>
        <v>0</v>
      </c>
      <c r="Q157" s="37">
        <f t="shared" si="157"/>
        <v>0</v>
      </c>
    </row>
    <row r="158" spans="1:17" s="21" customFormat="1" ht="15.75" x14ac:dyDescent="0.3">
      <c r="A158" s="19"/>
      <c r="B158" s="20" t="s">
        <v>14</v>
      </c>
      <c r="C158" s="32">
        <v>1</v>
      </c>
      <c r="D158" s="12">
        <v>2</v>
      </c>
      <c r="E158" s="13">
        <f t="shared" ref="E158" si="188">D158*1000</f>
        <v>2000</v>
      </c>
      <c r="F158" s="13">
        <f>E158*C158</f>
        <v>2000</v>
      </c>
      <c r="G158" s="13">
        <f t="shared" ref="G158" si="189">F158*12</f>
        <v>24000</v>
      </c>
      <c r="H158" s="34"/>
      <c r="I158" s="32">
        <v>1</v>
      </c>
      <c r="J158" s="12">
        <v>2</v>
      </c>
      <c r="K158" s="13">
        <f t="shared" ref="K158" si="190">J158*1000</f>
        <v>2000</v>
      </c>
      <c r="L158" s="13">
        <f>K158*I158</f>
        <v>2000</v>
      </c>
      <c r="M158" s="13">
        <f t="shared" ref="M158" si="191">L158*12</f>
        <v>24000</v>
      </c>
      <c r="N158" s="34"/>
      <c r="O158" s="37">
        <f t="shared" si="155"/>
        <v>0</v>
      </c>
      <c r="P158" s="37">
        <f t="shared" si="156"/>
        <v>0</v>
      </c>
      <c r="Q158" s="37">
        <f t="shared" si="157"/>
        <v>0</v>
      </c>
    </row>
    <row r="159" spans="1:17" s="21" customFormat="1" ht="30" customHeight="1" x14ac:dyDescent="0.25">
      <c r="A159" s="1"/>
      <c r="B159" s="1" t="s">
        <v>76</v>
      </c>
      <c r="C159" s="27">
        <f>C160+C161</f>
        <v>5</v>
      </c>
      <c r="D159" s="27"/>
      <c r="E159" s="27"/>
      <c r="F159" s="27">
        <f t="shared" ref="F159:G159" si="192">F160+F161</f>
        <v>4800</v>
      </c>
      <c r="G159" s="27">
        <f t="shared" si="192"/>
        <v>57600</v>
      </c>
      <c r="H159" s="34"/>
      <c r="I159" s="27">
        <f>I160+I161</f>
        <v>5</v>
      </c>
      <c r="J159" s="27"/>
      <c r="K159" s="27"/>
      <c r="L159" s="27">
        <f t="shared" ref="L159:M159" si="193">L160+L161</f>
        <v>4800</v>
      </c>
      <c r="M159" s="27">
        <f t="shared" si="193"/>
        <v>57600</v>
      </c>
      <c r="N159" s="34"/>
      <c r="O159" s="37">
        <f t="shared" si="155"/>
        <v>0</v>
      </c>
      <c r="P159" s="37">
        <f t="shared" si="156"/>
        <v>0</v>
      </c>
      <c r="Q159" s="37">
        <f t="shared" si="157"/>
        <v>0</v>
      </c>
    </row>
    <row r="160" spans="1:17" x14ac:dyDescent="0.25">
      <c r="A160" s="15"/>
      <c r="B160" s="11" t="s">
        <v>9</v>
      </c>
      <c r="C160" s="32">
        <v>1</v>
      </c>
      <c r="D160" s="12">
        <v>1.6</v>
      </c>
      <c r="E160" s="13">
        <f t="shared" si="147"/>
        <v>1600</v>
      </c>
      <c r="F160" s="13">
        <f>E160*C160</f>
        <v>1600</v>
      </c>
      <c r="G160" s="13">
        <f t="shared" si="150"/>
        <v>19200</v>
      </c>
      <c r="H160" s="34"/>
      <c r="I160" s="32">
        <v>1</v>
      </c>
      <c r="J160" s="12">
        <v>1.6</v>
      </c>
      <c r="K160" s="13">
        <f t="shared" ref="K160:K205" si="194">J160*1000</f>
        <v>1600</v>
      </c>
      <c r="L160" s="13">
        <f>K160*I160</f>
        <v>1600</v>
      </c>
      <c r="M160" s="13">
        <f t="shared" ref="M160:M222" si="195">L160*12</f>
        <v>19200</v>
      </c>
      <c r="N160" s="34"/>
      <c r="O160" s="37">
        <f t="shared" si="155"/>
        <v>0</v>
      </c>
      <c r="P160" s="37">
        <f t="shared" si="156"/>
        <v>0</v>
      </c>
      <c r="Q160" s="37">
        <f t="shared" si="157"/>
        <v>0</v>
      </c>
    </row>
    <row r="161" spans="1:17" x14ac:dyDescent="0.25">
      <c r="A161" s="15"/>
      <c r="B161" s="11" t="s">
        <v>10</v>
      </c>
      <c r="C161" s="32">
        <v>4</v>
      </c>
      <c r="D161" s="12">
        <v>0.8</v>
      </c>
      <c r="E161" s="13">
        <f t="shared" si="147"/>
        <v>800</v>
      </c>
      <c r="F161" s="13">
        <f>E161*C161</f>
        <v>3200</v>
      </c>
      <c r="G161" s="13">
        <f t="shared" si="150"/>
        <v>38400</v>
      </c>
      <c r="H161" s="34"/>
      <c r="I161" s="32">
        <v>4</v>
      </c>
      <c r="J161" s="12">
        <v>0.8</v>
      </c>
      <c r="K161" s="13">
        <f t="shared" si="194"/>
        <v>800</v>
      </c>
      <c r="L161" s="13">
        <f>K161*I161</f>
        <v>3200</v>
      </c>
      <c r="M161" s="13">
        <f t="shared" si="195"/>
        <v>38400</v>
      </c>
      <c r="N161" s="34"/>
      <c r="O161" s="37">
        <f t="shared" si="155"/>
        <v>0</v>
      </c>
      <c r="P161" s="37">
        <f t="shared" si="156"/>
        <v>0</v>
      </c>
      <c r="Q161" s="37">
        <f t="shared" si="157"/>
        <v>0</v>
      </c>
    </row>
    <row r="162" spans="1:17" ht="25.5" x14ac:dyDescent="0.25">
      <c r="A162" s="14"/>
      <c r="B162" s="9" t="s">
        <v>31</v>
      </c>
      <c r="C162" s="25">
        <f>C163+C164+C165+C166</f>
        <v>44</v>
      </c>
      <c r="D162" s="25"/>
      <c r="E162" s="25"/>
      <c r="F162" s="25">
        <f t="shared" ref="F162:G162" si="196">F163+F164+F165+F166</f>
        <v>39300</v>
      </c>
      <c r="G162" s="25">
        <f t="shared" si="196"/>
        <v>471600</v>
      </c>
      <c r="H162" s="34"/>
      <c r="I162" s="25">
        <f>I163+I164+I165+I166</f>
        <v>44</v>
      </c>
      <c r="J162" s="25"/>
      <c r="K162" s="25"/>
      <c r="L162" s="25">
        <f t="shared" ref="L162:M162" si="197">L163+L164+L165+L166</f>
        <v>39300</v>
      </c>
      <c r="M162" s="25">
        <f t="shared" si="197"/>
        <v>471600</v>
      </c>
      <c r="N162" s="34"/>
      <c r="O162" s="37">
        <f t="shared" si="155"/>
        <v>0</v>
      </c>
      <c r="P162" s="37">
        <f t="shared" si="156"/>
        <v>0</v>
      </c>
      <c r="Q162" s="37">
        <f t="shared" si="157"/>
        <v>0</v>
      </c>
    </row>
    <row r="163" spans="1:17" ht="15.75" x14ac:dyDescent="0.3">
      <c r="A163" s="16"/>
      <c r="B163" s="17" t="s">
        <v>32</v>
      </c>
      <c r="C163" s="32">
        <v>1</v>
      </c>
      <c r="D163" s="12">
        <v>2.2000000000000002</v>
      </c>
      <c r="E163" s="13">
        <f t="shared" si="147"/>
        <v>2200</v>
      </c>
      <c r="F163" s="13">
        <f>E163*C163</f>
        <v>2200</v>
      </c>
      <c r="G163" s="13">
        <f t="shared" si="150"/>
        <v>26400</v>
      </c>
      <c r="H163" s="34"/>
      <c r="I163" s="32">
        <v>1</v>
      </c>
      <c r="J163" s="12">
        <v>2.2000000000000002</v>
      </c>
      <c r="K163" s="13">
        <f t="shared" ref="K163:K208" si="198">J163*1000</f>
        <v>2200</v>
      </c>
      <c r="L163" s="13">
        <f>K163*I163</f>
        <v>2200</v>
      </c>
      <c r="M163" s="13">
        <f t="shared" ref="M163:M225" si="199">L163*12</f>
        <v>26400</v>
      </c>
      <c r="N163" s="34"/>
      <c r="O163" s="37">
        <f t="shared" si="155"/>
        <v>0</v>
      </c>
      <c r="P163" s="37">
        <f t="shared" si="156"/>
        <v>0</v>
      </c>
      <c r="Q163" s="37">
        <f t="shared" si="157"/>
        <v>0</v>
      </c>
    </row>
    <row r="164" spans="1:17" ht="15.75" x14ac:dyDescent="0.3">
      <c r="A164" s="16"/>
      <c r="B164" s="11" t="s">
        <v>10</v>
      </c>
      <c r="C164" s="32">
        <v>1</v>
      </c>
      <c r="D164" s="12">
        <v>0.8</v>
      </c>
      <c r="E164" s="13">
        <f t="shared" si="147"/>
        <v>800</v>
      </c>
      <c r="F164" s="13">
        <f>E164*C164</f>
        <v>800</v>
      </c>
      <c r="G164" s="13">
        <f t="shared" si="150"/>
        <v>9600</v>
      </c>
      <c r="H164" s="34"/>
      <c r="I164" s="32">
        <v>1</v>
      </c>
      <c r="J164" s="12">
        <v>0.8</v>
      </c>
      <c r="K164" s="13">
        <f t="shared" si="198"/>
        <v>800</v>
      </c>
      <c r="L164" s="13">
        <f>K164*I164</f>
        <v>800</v>
      </c>
      <c r="M164" s="13">
        <f t="shared" si="199"/>
        <v>9600</v>
      </c>
      <c r="N164" s="34"/>
      <c r="O164" s="37">
        <f t="shared" si="155"/>
        <v>0</v>
      </c>
      <c r="P164" s="37">
        <f t="shared" si="156"/>
        <v>0</v>
      </c>
      <c r="Q164" s="37">
        <f t="shared" si="157"/>
        <v>0</v>
      </c>
    </row>
    <row r="165" spans="1:17" ht="15.75" x14ac:dyDescent="0.3">
      <c r="A165" s="16"/>
      <c r="B165" s="11" t="s">
        <v>11</v>
      </c>
      <c r="C165" s="32">
        <v>1</v>
      </c>
      <c r="D165" s="12">
        <v>0.65</v>
      </c>
      <c r="E165" s="13">
        <f t="shared" si="147"/>
        <v>650</v>
      </c>
      <c r="F165" s="13">
        <f>E165*C165</f>
        <v>650</v>
      </c>
      <c r="G165" s="13">
        <f t="shared" si="150"/>
        <v>7800</v>
      </c>
      <c r="H165" s="34"/>
      <c r="I165" s="32">
        <v>1</v>
      </c>
      <c r="J165" s="12">
        <v>0.65</v>
      </c>
      <c r="K165" s="13">
        <f t="shared" si="198"/>
        <v>650</v>
      </c>
      <c r="L165" s="13">
        <f>K165*I165</f>
        <v>650</v>
      </c>
      <c r="M165" s="13">
        <f t="shared" si="199"/>
        <v>7800</v>
      </c>
      <c r="N165" s="34"/>
      <c r="O165" s="37">
        <f t="shared" si="155"/>
        <v>0</v>
      </c>
      <c r="P165" s="37">
        <f t="shared" si="156"/>
        <v>0</v>
      </c>
      <c r="Q165" s="37">
        <f t="shared" si="157"/>
        <v>0</v>
      </c>
    </row>
    <row r="166" spans="1:17" ht="25.5" x14ac:dyDescent="0.25">
      <c r="A166" s="14"/>
      <c r="B166" s="9" t="s">
        <v>33</v>
      </c>
      <c r="C166" s="25">
        <f>C167+C168+C172+C176+C180+C185+C190+C193</f>
        <v>41</v>
      </c>
      <c r="D166" s="25"/>
      <c r="E166" s="25"/>
      <c r="F166" s="25">
        <f t="shared" ref="F166:G166" si="200">F167+F168+F172+F176+F180+F185+F190+F193</f>
        <v>35650</v>
      </c>
      <c r="G166" s="25">
        <f t="shared" si="200"/>
        <v>427800</v>
      </c>
      <c r="H166" s="34"/>
      <c r="I166" s="25">
        <f>I167+I168+I172+I176+I180+I185+I190+I193</f>
        <v>41</v>
      </c>
      <c r="J166" s="25"/>
      <c r="K166" s="25"/>
      <c r="L166" s="25">
        <f t="shared" ref="L166:M166" si="201">L167+L168+L172+L176+L180+L185+L190+L193</f>
        <v>35650</v>
      </c>
      <c r="M166" s="25">
        <f t="shared" si="201"/>
        <v>427800</v>
      </c>
      <c r="N166" s="34"/>
      <c r="O166" s="37">
        <f t="shared" si="155"/>
        <v>0</v>
      </c>
      <c r="P166" s="37">
        <f t="shared" si="156"/>
        <v>0</v>
      </c>
      <c r="Q166" s="37">
        <f t="shared" si="157"/>
        <v>0</v>
      </c>
    </row>
    <row r="167" spans="1:17" ht="15.75" x14ac:dyDescent="0.3">
      <c r="A167" s="16"/>
      <c r="B167" s="17" t="s">
        <v>14</v>
      </c>
      <c r="C167" s="32">
        <v>1</v>
      </c>
      <c r="D167" s="12">
        <v>2</v>
      </c>
      <c r="E167" s="13">
        <f t="shared" si="147"/>
        <v>2000</v>
      </c>
      <c r="F167" s="13">
        <f>E167*C167</f>
        <v>2000</v>
      </c>
      <c r="G167" s="13">
        <f t="shared" si="150"/>
        <v>24000</v>
      </c>
      <c r="H167" s="34"/>
      <c r="I167" s="32">
        <v>1</v>
      </c>
      <c r="J167" s="12">
        <v>2</v>
      </c>
      <c r="K167" s="13">
        <f t="shared" ref="K167:K212" si="202">J167*1000</f>
        <v>2000</v>
      </c>
      <c r="L167" s="13">
        <f>K167*I167</f>
        <v>2000</v>
      </c>
      <c r="M167" s="13">
        <f t="shared" ref="M167:M229" si="203">L167*12</f>
        <v>24000</v>
      </c>
      <c r="N167" s="34"/>
      <c r="O167" s="37">
        <f t="shared" si="155"/>
        <v>0</v>
      </c>
      <c r="P167" s="37">
        <f t="shared" si="156"/>
        <v>0</v>
      </c>
      <c r="Q167" s="37">
        <f t="shared" si="157"/>
        <v>0</v>
      </c>
    </row>
    <row r="168" spans="1:17" ht="30" customHeight="1" x14ac:dyDescent="0.25">
      <c r="A168" s="18"/>
      <c r="B168" s="1" t="s">
        <v>34</v>
      </c>
      <c r="C168" s="26">
        <f>C169+C170+C171</f>
        <v>3</v>
      </c>
      <c r="D168" s="26"/>
      <c r="E168" s="26"/>
      <c r="F168" s="26">
        <f t="shared" ref="F168:G168" si="204">F169+F170+F171</f>
        <v>3400</v>
      </c>
      <c r="G168" s="26">
        <f t="shared" si="204"/>
        <v>40800</v>
      </c>
      <c r="H168" s="34"/>
      <c r="I168" s="26">
        <f>I169+I170+I171</f>
        <v>3</v>
      </c>
      <c r="J168" s="26"/>
      <c r="K168" s="26"/>
      <c r="L168" s="26">
        <f t="shared" ref="L168:M168" si="205">L169+L170+L171</f>
        <v>3400</v>
      </c>
      <c r="M168" s="26">
        <f t="shared" si="205"/>
        <v>40800</v>
      </c>
      <c r="N168" s="34"/>
      <c r="O168" s="37">
        <f t="shared" si="155"/>
        <v>0</v>
      </c>
      <c r="P168" s="37">
        <f t="shared" si="156"/>
        <v>0</v>
      </c>
      <c r="Q168" s="37">
        <f t="shared" si="157"/>
        <v>0</v>
      </c>
    </row>
    <row r="169" spans="1:17" x14ac:dyDescent="0.25">
      <c r="A169" s="15"/>
      <c r="B169" s="11" t="s">
        <v>9</v>
      </c>
      <c r="C169" s="32">
        <v>1</v>
      </c>
      <c r="D169" s="12">
        <v>1.6</v>
      </c>
      <c r="E169" s="13">
        <f t="shared" si="147"/>
        <v>1600</v>
      </c>
      <c r="F169" s="13">
        <f>E169*C169</f>
        <v>1600</v>
      </c>
      <c r="G169" s="13">
        <f t="shared" si="150"/>
        <v>19200</v>
      </c>
      <c r="H169" s="34"/>
      <c r="I169" s="32">
        <v>1</v>
      </c>
      <c r="J169" s="12">
        <v>1.6</v>
      </c>
      <c r="K169" s="13">
        <f t="shared" ref="K169:K214" si="206">J169*1000</f>
        <v>1600</v>
      </c>
      <c r="L169" s="13">
        <f>K169*I169</f>
        <v>1600</v>
      </c>
      <c r="M169" s="13">
        <f t="shared" ref="M169:M231" si="207">L169*12</f>
        <v>19200</v>
      </c>
      <c r="N169" s="34"/>
      <c r="O169" s="37">
        <f t="shared" si="155"/>
        <v>0</v>
      </c>
      <c r="P169" s="37">
        <f t="shared" si="156"/>
        <v>0</v>
      </c>
      <c r="Q169" s="37">
        <f t="shared" si="157"/>
        <v>0</v>
      </c>
    </row>
    <row r="170" spans="1:17" x14ac:dyDescent="0.25">
      <c r="A170" s="15"/>
      <c r="B170" s="11" t="s">
        <v>12</v>
      </c>
      <c r="C170" s="32">
        <v>1</v>
      </c>
      <c r="D170" s="12">
        <v>1</v>
      </c>
      <c r="E170" s="13">
        <f t="shared" si="147"/>
        <v>1000</v>
      </c>
      <c r="F170" s="13">
        <f t="shared" ref="F170" si="208">E170*C170</f>
        <v>1000</v>
      </c>
      <c r="G170" s="13">
        <f t="shared" si="150"/>
        <v>12000</v>
      </c>
      <c r="H170" s="34"/>
      <c r="I170" s="32">
        <v>1</v>
      </c>
      <c r="J170" s="12">
        <v>1</v>
      </c>
      <c r="K170" s="13">
        <f t="shared" si="206"/>
        <v>1000</v>
      </c>
      <c r="L170" s="13">
        <f t="shared" ref="L170" si="209">K170*I170</f>
        <v>1000</v>
      </c>
      <c r="M170" s="13">
        <f t="shared" si="207"/>
        <v>12000</v>
      </c>
      <c r="N170" s="34"/>
      <c r="O170" s="37">
        <f t="shared" si="155"/>
        <v>0</v>
      </c>
      <c r="P170" s="37">
        <f t="shared" si="156"/>
        <v>0</v>
      </c>
      <c r="Q170" s="37">
        <f t="shared" si="157"/>
        <v>0</v>
      </c>
    </row>
    <row r="171" spans="1:17" x14ac:dyDescent="0.25">
      <c r="A171" s="15"/>
      <c r="B171" s="11" t="s">
        <v>10</v>
      </c>
      <c r="C171" s="32">
        <v>1</v>
      </c>
      <c r="D171" s="12">
        <v>0.8</v>
      </c>
      <c r="E171" s="13">
        <f t="shared" si="147"/>
        <v>800</v>
      </c>
      <c r="F171" s="13">
        <f>E171*C171</f>
        <v>800</v>
      </c>
      <c r="G171" s="13">
        <f t="shared" si="150"/>
        <v>9600</v>
      </c>
      <c r="H171" s="34"/>
      <c r="I171" s="32">
        <v>1</v>
      </c>
      <c r="J171" s="12">
        <v>0.8</v>
      </c>
      <c r="K171" s="13">
        <f t="shared" si="206"/>
        <v>800</v>
      </c>
      <c r="L171" s="13">
        <f>K171*I171</f>
        <v>800</v>
      </c>
      <c r="M171" s="13">
        <f t="shared" si="207"/>
        <v>9600</v>
      </c>
      <c r="N171" s="34"/>
      <c r="O171" s="37">
        <f t="shared" si="155"/>
        <v>0</v>
      </c>
      <c r="P171" s="37">
        <f t="shared" si="156"/>
        <v>0</v>
      </c>
      <c r="Q171" s="37">
        <f t="shared" si="157"/>
        <v>0</v>
      </c>
    </row>
    <row r="172" spans="1:17" x14ac:dyDescent="0.25">
      <c r="A172" s="18"/>
      <c r="B172" s="1" t="s">
        <v>35</v>
      </c>
      <c r="C172" s="26">
        <f>C173+C174+C175</f>
        <v>4</v>
      </c>
      <c r="D172" s="26"/>
      <c r="E172" s="26"/>
      <c r="F172" s="26">
        <f t="shared" ref="F172:G172" si="210">F173+F174+F175</f>
        <v>3900</v>
      </c>
      <c r="G172" s="26">
        <f t="shared" si="210"/>
        <v>46800</v>
      </c>
      <c r="H172" s="34"/>
      <c r="I172" s="26">
        <f>I173+I174+I175</f>
        <v>4</v>
      </c>
      <c r="J172" s="26"/>
      <c r="K172" s="26"/>
      <c r="L172" s="26">
        <f t="shared" ref="L172:M172" si="211">L173+L174+L175</f>
        <v>3900</v>
      </c>
      <c r="M172" s="26">
        <f t="shared" si="211"/>
        <v>46800</v>
      </c>
      <c r="N172" s="34"/>
      <c r="O172" s="37">
        <f t="shared" si="155"/>
        <v>0</v>
      </c>
      <c r="P172" s="37">
        <f t="shared" si="156"/>
        <v>0</v>
      </c>
      <c r="Q172" s="37">
        <f t="shared" si="157"/>
        <v>0</v>
      </c>
    </row>
    <row r="173" spans="1:17" x14ac:dyDescent="0.25">
      <c r="A173" s="15"/>
      <c r="B173" s="11" t="s">
        <v>36</v>
      </c>
      <c r="C173" s="32">
        <v>1</v>
      </c>
      <c r="D173" s="12">
        <v>1.6</v>
      </c>
      <c r="E173" s="13">
        <f t="shared" ref="E173:E217" si="212">D173*1000</f>
        <v>1600</v>
      </c>
      <c r="F173" s="13">
        <f>E173*C173</f>
        <v>1600</v>
      </c>
      <c r="G173" s="13">
        <f t="shared" si="150"/>
        <v>19200</v>
      </c>
      <c r="H173" s="34"/>
      <c r="I173" s="32">
        <v>1</v>
      </c>
      <c r="J173" s="12">
        <v>1.6</v>
      </c>
      <c r="K173" s="13">
        <f t="shared" ref="K173:K217" si="213">J173*1000</f>
        <v>1600</v>
      </c>
      <c r="L173" s="13">
        <f>K173*I173</f>
        <v>1600</v>
      </c>
      <c r="M173" s="13">
        <f t="shared" ref="M173:M235" si="214">L173*12</f>
        <v>19200</v>
      </c>
      <c r="N173" s="34"/>
      <c r="O173" s="37">
        <f t="shared" si="155"/>
        <v>0</v>
      </c>
      <c r="P173" s="37">
        <f t="shared" si="156"/>
        <v>0</v>
      </c>
      <c r="Q173" s="37">
        <f t="shared" si="157"/>
        <v>0</v>
      </c>
    </row>
    <row r="174" spans="1:17" x14ac:dyDescent="0.25">
      <c r="A174" s="15"/>
      <c r="B174" s="11" t="s">
        <v>12</v>
      </c>
      <c r="C174" s="32">
        <v>1</v>
      </c>
      <c r="D174" s="12">
        <v>1</v>
      </c>
      <c r="E174" s="13">
        <f t="shared" si="212"/>
        <v>1000</v>
      </c>
      <c r="F174" s="13">
        <f>E174*C174</f>
        <v>1000</v>
      </c>
      <c r="G174" s="13">
        <f t="shared" si="150"/>
        <v>12000</v>
      </c>
      <c r="H174" s="34"/>
      <c r="I174" s="32">
        <v>1</v>
      </c>
      <c r="J174" s="12">
        <v>1</v>
      </c>
      <c r="K174" s="13">
        <f t="shared" si="213"/>
        <v>1000</v>
      </c>
      <c r="L174" s="13">
        <f>K174*I174</f>
        <v>1000</v>
      </c>
      <c r="M174" s="13">
        <f t="shared" si="214"/>
        <v>12000</v>
      </c>
      <c r="N174" s="34"/>
      <c r="O174" s="37">
        <f t="shared" si="155"/>
        <v>0</v>
      </c>
      <c r="P174" s="37">
        <f t="shared" si="156"/>
        <v>0</v>
      </c>
      <c r="Q174" s="37">
        <f t="shared" si="157"/>
        <v>0</v>
      </c>
    </row>
    <row r="175" spans="1:17" x14ac:dyDescent="0.25">
      <c r="A175" s="15"/>
      <c r="B175" s="11" t="s">
        <v>11</v>
      </c>
      <c r="C175" s="32">
        <v>2</v>
      </c>
      <c r="D175" s="12">
        <v>0.65</v>
      </c>
      <c r="E175" s="13">
        <f t="shared" si="212"/>
        <v>650</v>
      </c>
      <c r="F175" s="13">
        <f>E175*C175</f>
        <v>1300</v>
      </c>
      <c r="G175" s="13">
        <f t="shared" si="150"/>
        <v>15600</v>
      </c>
      <c r="H175" s="34"/>
      <c r="I175" s="32">
        <v>2</v>
      </c>
      <c r="J175" s="12">
        <v>0.65</v>
      </c>
      <c r="K175" s="13">
        <f t="shared" si="213"/>
        <v>650</v>
      </c>
      <c r="L175" s="13">
        <f>K175*I175</f>
        <v>1300</v>
      </c>
      <c r="M175" s="13">
        <f t="shared" si="214"/>
        <v>15600</v>
      </c>
      <c r="N175" s="34"/>
      <c r="O175" s="37">
        <f t="shared" si="155"/>
        <v>0</v>
      </c>
      <c r="P175" s="37">
        <f t="shared" si="156"/>
        <v>0</v>
      </c>
      <c r="Q175" s="37">
        <f t="shared" si="157"/>
        <v>0</v>
      </c>
    </row>
    <row r="176" spans="1:17" ht="25.5" x14ac:dyDescent="0.25">
      <c r="A176" s="18"/>
      <c r="B176" s="1" t="s">
        <v>37</v>
      </c>
      <c r="C176" s="26">
        <f>C177+C178+C179</f>
        <v>9</v>
      </c>
      <c r="D176" s="26"/>
      <c r="E176" s="26"/>
      <c r="F176" s="26">
        <f t="shared" ref="F176:G176" si="215">F177+F178+F179</f>
        <v>7250</v>
      </c>
      <c r="G176" s="26">
        <f t="shared" si="215"/>
        <v>87000</v>
      </c>
      <c r="H176" s="34"/>
      <c r="I176" s="26">
        <f>I177+I178+I179</f>
        <v>9</v>
      </c>
      <c r="J176" s="26"/>
      <c r="K176" s="26"/>
      <c r="L176" s="26">
        <f t="shared" ref="L176:M176" si="216">L177+L178+L179</f>
        <v>7250</v>
      </c>
      <c r="M176" s="26">
        <f t="shared" si="216"/>
        <v>87000</v>
      </c>
      <c r="N176" s="34"/>
      <c r="O176" s="37">
        <f t="shared" si="155"/>
        <v>0</v>
      </c>
      <c r="P176" s="37">
        <f t="shared" si="156"/>
        <v>0</v>
      </c>
      <c r="Q176" s="37">
        <f t="shared" si="157"/>
        <v>0</v>
      </c>
    </row>
    <row r="177" spans="1:17" x14ac:dyDescent="0.25">
      <c r="A177" s="15"/>
      <c r="B177" s="11" t="s">
        <v>36</v>
      </c>
      <c r="C177" s="32">
        <v>1</v>
      </c>
      <c r="D177" s="12">
        <v>1.6</v>
      </c>
      <c r="E177" s="13">
        <f t="shared" si="212"/>
        <v>1600</v>
      </c>
      <c r="F177" s="13">
        <f>E177*C177</f>
        <v>1600</v>
      </c>
      <c r="G177" s="13">
        <f t="shared" si="150"/>
        <v>19200</v>
      </c>
      <c r="H177" s="34"/>
      <c r="I177" s="32">
        <v>1</v>
      </c>
      <c r="J177" s="12">
        <v>1.6</v>
      </c>
      <c r="K177" s="13">
        <f t="shared" ref="K177:K221" si="217">J177*1000</f>
        <v>1600</v>
      </c>
      <c r="L177" s="13">
        <f>K177*I177</f>
        <v>1600</v>
      </c>
      <c r="M177" s="13">
        <f t="shared" ref="M177:M239" si="218">L177*12</f>
        <v>19200</v>
      </c>
      <c r="N177" s="34"/>
      <c r="O177" s="37">
        <f t="shared" si="155"/>
        <v>0</v>
      </c>
      <c r="P177" s="37">
        <f t="shared" si="156"/>
        <v>0</v>
      </c>
      <c r="Q177" s="37">
        <f t="shared" si="157"/>
        <v>0</v>
      </c>
    </row>
    <row r="178" spans="1:17" x14ac:dyDescent="0.25">
      <c r="A178" s="15"/>
      <c r="B178" s="11" t="s">
        <v>10</v>
      </c>
      <c r="C178" s="32">
        <v>3</v>
      </c>
      <c r="D178" s="12">
        <v>0.8</v>
      </c>
      <c r="E178" s="13">
        <f t="shared" si="212"/>
        <v>800</v>
      </c>
      <c r="F178" s="13">
        <f>E178*C178</f>
        <v>2400</v>
      </c>
      <c r="G178" s="13">
        <f t="shared" si="150"/>
        <v>28800</v>
      </c>
      <c r="H178" s="34"/>
      <c r="I178" s="32">
        <v>3</v>
      </c>
      <c r="J178" s="12">
        <v>0.8</v>
      </c>
      <c r="K178" s="13">
        <f t="shared" si="217"/>
        <v>800</v>
      </c>
      <c r="L178" s="13">
        <f>K178*I178</f>
        <v>2400</v>
      </c>
      <c r="M178" s="13">
        <f t="shared" si="218"/>
        <v>28800</v>
      </c>
      <c r="N178" s="34"/>
      <c r="O178" s="37">
        <f t="shared" si="155"/>
        <v>0</v>
      </c>
      <c r="P178" s="37">
        <f t="shared" si="156"/>
        <v>0</v>
      </c>
      <c r="Q178" s="37">
        <f t="shared" si="157"/>
        <v>0</v>
      </c>
    </row>
    <row r="179" spans="1:17" x14ac:dyDescent="0.25">
      <c r="A179" s="15"/>
      <c r="B179" s="11" t="s">
        <v>11</v>
      </c>
      <c r="C179" s="32">
        <v>5</v>
      </c>
      <c r="D179" s="12">
        <v>0.65</v>
      </c>
      <c r="E179" s="13">
        <f t="shared" si="212"/>
        <v>650</v>
      </c>
      <c r="F179" s="13">
        <f>E179*C179</f>
        <v>3250</v>
      </c>
      <c r="G179" s="13">
        <f t="shared" si="150"/>
        <v>39000</v>
      </c>
      <c r="H179" s="34"/>
      <c r="I179" s="32">
        <v>5</v>
      </c>
      <c r="J179" s="12">
        <v>0.65</v>
      </c>
      <c r="K179" s="13">
        <f t="shared" si="217"/>
        <v>650</v>
      </c>
      <c r="L179" s="13">
        <f>K179*I179</f>
        <v>3250</v>
      </c>
      <c r="M179" s="13">
        <f t="shared" si="218"/>
        <v>39000</v>
      </c>
      <c r="N179" s="34"/>
      <c r="O179" s="37">
        <f t="shared" si="155"/>
        <v>0</v>
      </c>
      <c r="P179" s="37">
        <f t="shared" si="156"/>
        <v>0</v>
      </c>
      <c r="Q179" s="37">
        <f t="shared" si="157"/>
        <v>0</v>
      </c>
    </row>
    <row r="180" spans="1:17" ht="27" customHeight="1" x14ac:dyDescent="0.25">
      <c r="A180" s="18"/>
      <c r="B180" s="1" t="s">
        <v>38</v>
      </c>
      <c r="C180" s="26">
        <f>C181+C182+C183+C184</f>
        <v>8</v>
      </c>
      <c r="D180" s="26"/>
      <c r="E180" s="26"/>
      <c r="F180" s="26">
        <f t="shared" ref="F180:G180" si="219">F181+F182+F183+F184</f>
        <v>6650</v>
      </c>
      <c r="G180" s="26">
        <f t="shared" si="219"/>
        <v>79800</v>
      </c>
      <c r="H180" s="34"/>
      <c r="I180" s="26">
        <f>I181+I182+I183+I184</f>
        <v>8</v>
      </c>
      <c r="J180" s="26"/>
      <c r="K180" s="26"/>
      <c r="L180" s="26">
        <f t="shared" ref="L180:M180" si="220">L181+L182+L183+L184</f>
        <v>6650</v>
      </c>
      <c r="M180" s="26">
        <f t="shared" si="220"/>
        <v>79800</v>
      </c>
      <c r="N180" s="34"/>
      <c r="O180" s="37">
        <f t="shared" si="155"/>
        <v>0</v>
      </c>
      <c r="P180" s="37">
        <f t="shared" si="156"/>
        <v>0</v>
      </c>
      <c r="Q180" s="37">
        <f t="shared" si="157"/>
        <v>0</v>
      </c>
    </row>
    <row r="181" spans="1:17" x14ac:dyDescent="0.25">
      <c r="A181" s="15"/>
      <c r="B181" s="11" t="s">
        <v>36</v>
      </c>
      <c r="C181" s="32">
        <v>1</v>
      </c>
      <c r="D181" s="12">
        <v>1.6</v>
      </c>
      <c r="E181" s="13">
        <f t="shared" si="212"/>
        <v>1600</v>
      </c>
      <c r="F181" s="13">
        <f>E181*C181</f>
        <v>1600</v>
      </c>
      <c r="G181" s="13">
        <f t="shared" si="150"/>
        <v>19200</v>
      </c>
      <c r="H181" s="34"/>
      <c r="I181" s="32">
        <v>1</v>
      </c>
      <c r="J181" s="12">
        <v>1.6</v>
      </c>
      <c r="K181" s="13">
        <f t="shared" ref="K181:K225" si="221">J181*1000</f>
        <v>1600</v>
      </c>
      <c r="L181" s="13">
        <f>K181*I181</f>
        <v>1600</v>
      </c>
      <c r="M181" s="13">
        <f t="shared" ref="M181:M243" si="222">L181*12</f>
        <v>19200</v>
      </c>
      <c r="N181" s="34"/>
      <c r="O181" s="37">
        <f t="shared" si="155"/>
        <v>0</v>
      </c>
      <c r="P181" s="37">
        <f t="shared" si="156"/>
        <v>0</v>
      </c>
      <c r="Q181" s="37">
        <f t="shared" si="157"/>
        <v>0</v>
      </c>
    </row>
    <row r="182" spans="1:17" x14ac:dyDescent="0.25">
      <c r="A182" s="15"/>
      <c r="B182" s="11" t="s">
        <v>12</v>
      </c>
      <c r="C182" s="32">
        <v>1</v>
      </c>
      <c r="D182" s="12">
        <v>1</v>
      </c>
      <c r="E182" s="13">
        <f t="shared" si="212"/>
        <v>1000</v>
      </c>
      <c r="F182" s="13">
        <f>E182*C182</f>
        <v>1000</v>
      </c>
      <c r="G182" s="13">
        <f t="shared" si="150"/>
        <v>12000</v>
      </c>
      <c r="H182" s="34"/>
      <c r="I182" s="32">
        <v>1</v>
      </c>
      <c r="J182" s="12">
        <v>1</v>
      </c>
      <c r="K182" s="13">
        <f t="shared" si="221"/>
        <v>1000</v>
      </c>
      <c r="L182" s="13">
        <f>K182*I182</f>
        <v>1000</v>
      </c>
      <c r="M182" s="13">
        <f t="shared" si="222"/>
        <v>12000</v>
      </c>
      <c r="N182" s="34"/>
      <c r="O182" s="37">
        <f t="shared" si="155"/>
        <v>0</v>
      </c>
      <c r="P182" s="37">
        <f t="shared" si="156"/>
        <v>0</v>
      </c>
      <c r="Q182" s="37">
        <f t="shared" si="157"/>
        <v>0</v>
      </c>
    </row>
    <row r="183" spans="1:17" x14ac:dyDescent="0.25">
      <c r="A183" s="15"/>
      <c r="B183" s="11" t="s">
        <v>10</v>
      </c>
      <c r="C183" s="32">
        <v>1</v>
      </c>
      <c r="D183" s="12">
        <v>0.8</v>
      </c>
      <c r="E183" s="13">
        <f t="shared" si="212"/>
        <v>800</v>
      </c>
      <c r="F183" s="13">
        <f>E183*C183</f>
        <v>800</v>
      </c>
      <c r="G183" s="13">
        <f t="shared" si="150"/>
        <v>9600</v>
      </c>
      <c r="H183" s="34"/>
      <c r="I183" s="32">
        <v>1</v>
      </c>
      <c r="J183" s="12">
        <v>0.8</v>
      </c>
      <c r="K183" s="13">
        <f t="shared" si="221"/>
        <v>800</v>
      </c>
      <c r="L183" s="13">
        <f>K183*I183</f>
        <v>800</v>
      </c>
      <c r="M183" s="13">
        <f t="shared" si="222"/>
        <v>9600</v>
      </c>
      <c r="N183" s="34"/>
      <c r="O183" s="37">
        <f t="shared" si="155"/>
        <v>0</v>
      </c>
      <c r="P183" s="37">
        <f t="shared" si="156"/>
        <v>0</v>
      </c>
      <c r="Q183" s="37">
        <f t="shared" si="157"/>
        <v>0</v>
      </c>
    </row>
    <row r="184" spans="1:17" x14ac:dyDescent="0.25">
      <c r="A184" s="15"/>
      <c r="B184" s="11" t="s">
        <v>11</v>
      </c>
      <c r="C184" s="32">
        <v>5</v>
      </c>
      <c r="D184" s="12">
        <v>0.65</v>
      </c>
      <c r="E184" s="13">
        <f t="shared" si="212"/>
        <v>650</v>
      </c>
      <c r="F184" s="13">
        <f>E184*C184</f>
        <v>3250</v>
      </c>
      <c r="G184" s="13">
        <f t="shared" si="150"/>
        <v>39000</v>
      </c>
      <c r="H184" s="34"/>
      <c r="I184" s="32">
        <v>5</v>
      </c>
      <c r="J184" s="12">
        <v>0.65</v>
      </c>
      <c r="K184" s="13">
        <f t="shared" si="221"/>
        <v>650</v>
      </c>
      <c r="L184" s="13">
        <f>K184*I184</f>
        <v>3250</v>
      </c>
      <c r="M184" s="13">
        <f t="shared" si="222"/>
        <v>39000</v>
      </c>
      <c r="N184" s="34"/>
      <c r="O184" s="37">
        <f t="shared" si="155"/>
        <v>0</v>
      </c>
      <c r="P184" s="37">
        <f t="shared" si="156"/>
        <v>0</v>
      </c>
      <c r="Q184" s="37">
        <f t="shared" si="157"/>
        <v>0</v>
      </c>
    </row>
    <row r="185" spans="1:17" ht="30" customHeight="1" x14ac:dyDescent="0.25">
      <c r="A185" s="18"/>
      <c r="B185" s="1" t="s">
        <v>39</v>
      </c>
      <c r="C185" s="26">
        <f>C186+C187+C188+C189</f>
        <v>10</v>
      </c>
      <c r="D185" s="26"/>
      <c r="E185" s="26"/>
      <c r="F185" s="26">
        <f t="shared" ref="F185:G185" si="223">F186+F187+F188+F189</f>
        <v>8400</v>
      </c>
      <c r="G185" s="26">
        <f t="shared" si="223"/>
        <v>100800</v>
      </c>
      <c r="H185" s="34"/>
      <c r="I185" s="26">
        <f>I186+I187+I188+I189</f>
        <v>10</v>
      </c>
      <c r="J185" s="26"/>
      <c r="K185" s="26"/>
      <c r="L185" s="26">
        <f t="shared" ref="L185:M185" si="224">L186+L187+L188+L189</f>
        <v>8400</v>
      </c>
      <c r="M185" s="26">
        <f t="shared" si="224"/>
        <v>100800</v>
      </c>
      <c r="N185" s="34"/>
      <c r="O185" s="37">
        <f t="shared" si="155"/>
        <v>0</v>
      </c>
      <c r="P185" s="37">
        <f t="shared" si="156"/>
        <v>0</v>
      </c>
      <c r="Q185" s="37">
        <f t="shared" si="157"/>
        <v>0</v>
      </c>
    </row>
    <row r="186" spans="1:17" x14ac:dyDescent="0.25">
      <c r="A186" s="15"/>
      <c r="B186" s="11" t="s">
        <v>36</v>
      </c>
      <c r="C186" s="32">
        <v>1</v>
      </c>
      <c r="D186" s="12">
        <v>1.6</v>
      </c>
      <c r="E186" s="13">
        <f t="shared" si="212"/>
        <v>1600</v>
      </c>
      <c r="F186" s="13">
        <f>E186*C186</f>
        <v>1600</v>
      </c>
      <c r="G186" s="13">
        <f t="shared" si="150"/>
        <v>19200</v>
      </c>
      <c r="H186" s="34"/>
      <c r="I186" s="32">
        <v>1</v>
      </c>
      <c r="J186" s="12">
        <v>1.6</v>
      </c>
      <c r="K186" s="13">
        <f t="shared" ref="K186:K230" si="225">J186*1000</f>
        <v>1600</v>
      </c>
      <c r="L186" s="13">
        <f>K186*I186</f>
        <v>1600</v>
      </c>
      <c r="M186" s="13">
        <f t="shared" ref="M186:M248" si="226">L186*12</f>
        <v>19200</v>
      </c>
      <c r="N186" s="34"/>
      <c r="O186" s="37">
        <f t="shared" si="155"/>
        <v>0</v>
      </c>
      <c r="P186" s="37">
        <f t="shared" si="156"/>
        <v>0</v>
      </c>
      <c r="Q186" s="37">
        <f t="shared" si="157"/>
        <v>0</v>
      </c>
    </row>
    <row r="187" spans="1:17" x14ac:dyDescent="0.25">
      <c r="A187" s="15"/>
      <c r="B187" s="11" t="s">
        <v>12</v>
      </c>
      <c r="C187" s="32">
        <v>1</v>
      </c>
      <c r="D187" s="12">
        <v>1</v>
      </c>
      <c r="E187" s="13">
        <f t="shared" si="212"/>
        <v>1000</v>
      </c>
      <c r="F187" s="13">
        <f>E187*C187</f>
        <v>1000</v>
      </c>
      <c r="G187" s="13">
        <f t="shared" si="150"/>
        <v>12000</v>
      </c>
      <c r="H187" s="34"/>
      <c r="I187" s="32">
        <v>1</v>
      </c>
      <c r="J187" s="12">
        <v>1</v>
      </c>
      <c r="K187" s="13">
        <f t="shared" si="225"/>
        <v>1000</v>
      </c>
      <c r="L187" s="13">
        <f>K187*I187</f>
        <v>1000</v>
      </c>
      <c r="M187" s="13">
        <f t="shared" si="226"/>
        <v>12000</v>
      </c>
      <c r="N187" s="34"/>
      <c r="O187" s="37">
        <f t="shared" si="155"/>
        <v>0</v>
      </c>
      <c r="P187" s="37">
        <f t="shared" si="156"/>
        <v>0</v>
      </c>
      <c r="Q187" s="37">
        <f t="shared" si="157"/>
        <v>0</v>
      </c>
    </row>
    <row r="188" spans="1:17" x14ac:dyDescent="0.25">
      <c r="A188" s="15"/>
      <c r="B188" s="11" t="s">
        <v>10</v>
      </c>
      <c r="C188" s="32">
        <v>4</v>
      </c>
      <c r="D188" s="12">
        <v>0.8</v>
      </c>
      <c r="E188" s="13">
        <f t="shared" si="212"/>
        <v>800</v>
      </c>
      <c r="F188" s="13">
        <f>E188*C188</f>
        <v>3200</v>
      </c>
      <c r="G188" s="13">
        <f t="shared" si="150"/>
        <v>38400</v>
      </c>
      <c r="H188" s="34"/>
      <c r="I188" s="32">
        <v>4</v>
      </c>
      <c r="J188" s="12">
        <v>0.8</v>
      </c>
      <c r="K188" s="13">
        <f t="shared" si="225"/>
        <v>800</v>
      </c>
      <c r="L188" s="13">
        <f>K188*I188</f>
        <v>3200</v>
      </c>
      <c r="M188" s="13">
        <f t="shared" si="226"/>
        <v>38400</v>
      </c>
      <c r="N188" s="34"/>
      <c r="O188" s="37">
        <f t="shared" si="155"/>
        <v>0</v>
      </c>
      <c r="P188" s="37">
        <f t="shared" si="156"/>
        <v>0</v>
      </c>
      <c r="Q188" s="37">
        <f t="shared" si="157"/>
        <v>0</v>
      </c>
    </row>
    <row r="189" spans="1:17" x14ac:dyDescent="0.25">
      <c r="A189" s="15"/>
      <c r="B189" s="11" t="s">
        <v>11</v>
      </c>
      <c r="C189" s="32">
        <v>4</v>
      </c>
      <c r="D189" s="12">
        <v>0.65</v>
      </c>
      <c r="E189" s="13">
        <f t="shared" si="212"/>
        <v>650</v>
      </c>
      <c r="F189" s="13">
        <f>E189*C189</f>
        <v>2600</v>
      </c>
      <c r="G189" s="13">
        <f t="shared" si="150"/>
        <v>31200</v>
      </c>
      <c r="H189" s="34"/>
      <c r="I189" s="32">
        <v>4</v>
      </c>
      <c r="J189" s="12">
        <v>0.65</v>
      </c>
      <c r="K189" s="13">
        <f t="shared" si="225"/>
        <v>650</v>
      </c>
      <c r="L189" s="13">
        <f>K189*I189</f>
        <v>2600</v>
      </c>
      <c r="M189" s="13">
        <f t="shared" si="226"/>
        <v>31200</v>
      </c>
      <c r="N189" s="34"/>
      <c r="O189" s="37">
        <f t="shared" si="155"/>
        <v>0</v>
      </c>
      <c r="P189" s="37">
        <f t="shared" si="156"/>
        <v>0</v>
      </c>
      <c r="Q189" s="37">
        <f t="shared" si="157"/>
        <v>0</v>
      </c>
    </row>
    <row r="190" spans="1:17" x14ac:dyDescent="0.25">
      <c r="A190" s="18"/>
      <c r="B190" s="1" t="s">
        <v>40</v>
      </c>
      <c r="C190" s="26">
        <f>C191+C192</f>
        <v>2</v>
      </c>
      <c r="D190" s="26"/>
      <c r="E190" s="26"/>
      <c r="F190" s="26">
        <f t="shared" ref="F190:G190" si="227">F191+F192</f>
        <v>1450</v>
      </c>
      <c r="G190" s="26">
        <f t="shared" si="227"/>
        <v>17400</v>
      </c>
      <c r="H190" s="34"/>
      <c r="I190" s="26">
        <f>I191+I192</f>
        <v>2</v>
      </c>
      <c r="J190" s="26"/>
      <c r="K190" s="26"/>
      <c r="L190" s="26">
        <f t="shared" ref="L190:M190" si="228">L191+L192</f>
        <v>1450</v>
      </c>
      <c r="M190" s="26">
        <f t="shared" si="228"/>
        <v>17400</v>
      </c>
      <c r="N190" s="34"/>
      <c r="O190" s="37">
        <f t="shared" si="155"/>
        <v>0</v>
      </c>
      <c r="P190" s="37">
        <f t="shared" si="156"/>
        <v>0</v>
      </c>
      <c r="Q190" s="37">
        <f t="shared" si="157"/>
        <v>0</v>
      </c>
    </row>
    <row r="191" spans="1:17" x14ac:dyDescent="0.25">
      <c r="A191" s="15"/>
      <c r="B191" s="11" t="s">
        <v>10</v>
      </c>
      <c r="C191" s="32">
        <v>1</v>
      </c>
      <c r="D191" s="12">
        <v>0.8</v>
      </c>
      <c r="E191" s="13">
        <f t="shared" si="212"/>
        <v>800</v>
      </c>
      <c r="F191" s="13">
        <f>E191*C191</f>
        <v>800</v>
      </c>
      <c r="G191" s="13">
        <f t="shared" ref="G191:G217" si="229">F191*12</f>
        <v>9600</v>
      </c>
      <c r="H191" s="34"/>
      <c r="I191" s="32">
        <v>1</v>
      </c>
      <c r="J191" s="12">
        <v>0.8</v>
      </c>
      <c r="K191" s="13">
        <f t="shared" ref="K191:K235" si="230">J191*1000</f>
        <v>800</v>
      </c>
      <c r="L191" s="13">
        <f>K191*I191</f>
        <v>800</v>
      </c>
      <c r="M191" s="13">
        <f t="shared" ref="M191:M217" si="231">L191*12</f>
        <v>9600</v>
      </c>
      <c r="N191" s="34"/>
      <c r="O191" s="37">
        <f t="shared" si="155"/>
        <v>0</v>
      </c>
      <c r="P191" s="37">
        <f t="shared" si="156"/>
        <v>0</v>
      </c>
      <c r="Q191" s="37">
        <f t="shared" si="157"/>
        <v>0</v>
      </c>
    </row>
    <row r="192" spans="1:17" x14ac:dyDescent="0.25">
      <c r="A192" s="15"/>
      <c r="B192" s="11" t="s">
        <v>11</v>
      </c>
      <c r="C192" s="32">
        <v>1</v>
      </c>
      <c r="D192" s="12">
        <v>0.65</v>
      </c>
      <c r="E192" s="13">
        <f t="shared" si="212"/>
        <v>650</v>
      </c>
      <c r="F192" s="13">
        <f>E192*C192</f>
        <v>650</v>
      </c>
      <c r="G192" s="13">
        <f t="shared" si="229"/>
        <v>7800</v>
      </c>
      <c r="H192" s="34"/>
      <c r="I192" s="32">
        <v>1</v>
      </c>
      <c r="J192" s="12">
        <v>0.65</v>
      </c>
      <c r="K192" s="13">
        <f t="shared" si="230"/>
        <v>650</v>
      </c>
      <c r="L192" s="13">
        <f>K192*I192</f>
        <v>650</v>
      </c>
      <c r="M192" s="13">
        <f t="shared" si="231"/>
        <v>7800</v>
      </c>
      <c r="N192" s="34"/>
      <c r="O192" s="37">
        <f t="shared" si="155"/>
        <v>0</v>
      </c>
      <c r="P192" s="37">
        <f t="shared" si="156"/>
        <v>0</v>
      </c>
      <c r="Q192" s="37">
        <f t="shared" si="157"/>
        <v>0</v>
      </c>
    </row>
    <row r="193" spans="1:17" x14ac:dyDescent="0.25">
      <c r="A193" s="18"/>
      <c r="B193" s="1" t="s">
        <v>41</v>
      </c>
      <c r="C193" s="26">
        <f>C194</f>
        <v>4</v>
      </c>
      <c r="D193" s="26"/>
      <c r="E193" s="26"/>
      <c r="F193" s="26">
        <f t="shared" ref="F193:G193" si="232">F194</f>
        <v>2600</v>
      </c>
      <c r="G193" s="26">
        <f t="shared" si="232"/>
        <v>31200</v>
      </c>
      <c r="H193" s="34"/>
      <c r="I193" s="26">
        <f>I194</f>
        <v>4</v>
      </c>
      <c r="J193" s="26"/>
      <c r="K193" s="26"/>
      <c r="L193" s="26">
        <f t="shared" ref="L193:M193" si="233">L194</f>
        <v>2600</v>
      </c>
      <c r="M193" s="26">
        <f t="shared" si="233"/>
        <v>31200</v>
      </c>
      <c r="N193" s="34"/>
      <c r="O193" s="37">
        <f t="shared" si="155"/>
        <v>0</v>
      </c>
      <c r="P193" s="37">
        <f t="shared" si="156"/>
        <v>0</v>
      </c>
      <c r="Q193" s="37">
        <f t="shared" si="157"/>
        <v>0</v>
      </c>
    </row>
    <row r="194" spans="1:17" x14ac:dyDescent="0.25">
      <c r="A194" s="15"/>
      <c r="B194" s="11" t="s">
        <v>11</v>
      </c>
      <c r="C194" s="32">
        <v>4</v>
      </c>
      <c r="D194" s="12">
        <v>0.65</v>
      </c>
      <c r="E194" s="13">
        <f t="shared" si="212"/>
        <v>650</v>
      </c>
      <c r="F194" s="13">
        <f>E194*C194</f>
        <v>2600</v>
      </c>
      <c r="G194" s="13">
        <f t="shared" si="229"/>
        <v>31200</v>
      </c>
      <c r="H194" s="34"/>
      <c r="I194" s="32">
        <v>4</v>
      </c>
      <c r="J194" s="12">
        <v>0.65</v>
      </c>
      <c r="K194" s="13">
        <f t="shared" ref="K194:K238" si="234">J194*1000</f>
        <v>650</v>
      </c>
      <c r="L194" s="13">
        <f>K194*I194</f>
        <v>2600</v>
      </c>
      <c r="M194" s="13">
        <f t="shared" ref="M194:M220" si="235">L194*12</f>
        <v>31200</v>
      </c>
      <c r="N194" s="34"/>
      <c r="O194" s="37">
        <f t="shared" si="155"/>
        <v>0</v>
      </c>
      <c r="P194" s="37">
        <f t="shared" si="156"/>
        <v>0</v>
      </c>
      <c r="Q194" s="37">
        <f t="shared" si="157"/>
        <v>0</v>
      </c>
    </row>
    <row r="195" spans="1:17" ht="39.950000000000003" customHeight="1" x14ac:dyDescent="0.25">
      <c r="A195" s="14"/>
      <c r="B195" s="9" t="s">
        <v>42</v>
      </c>
      <c r="C195" s="25">
        <f>C196+C197+C202+C206+C210+C214</f>
        <v>27</v>
      </c>
      <c r="D195" s="25"/>
      <c r="E195" s="25"/>
      <c r="F195" s="25">
        <f t="shared" ref="F195:G195" si="236">F196+F197+F202+F206+F210+F214</f>
        <v>26950</v>
      </c>
      <c r="G195" s="25">
        <f t="shared" si="236"/>
        <v>323400</v>
      </c>
      <c r="H195" s="34"/>
      <c r="I195" s="25">
        <f>I196+I197+I202+I206+I210+I214</f>
        <v>27</v>
      </c>
      <c r="J195" s="25"/>
      <c r="K195" s="25"/>
      <c r="L195" s="25">
        <f t="shared" ref="L195:M195" si="237">L196+L197+L202+L206+L210+L214</f>
        <v>26950</v>
      </c>
      <c r="M195" s="25">
        <f t="shared" si="237"/>
        <v>323400</v>
      </c>
      <c r="N195" s="34"/>
      <c r="O195" s="37">
        <f t="shared" si="155"/>
        <v>0</v>
      </c>
      <c r="P195" s="37">
        <f t="shared" si="156"/>
        <v>0</v>
      </c>
      <c r="Q195" s="37">
        <f t="shared" si="157"/>
        <v>0</v>
      </c>
    </row>
    <row r="196" spans="1:17" ht="15.75" x14ac:dyDescent="0.3">
      <c r="A196" s="16"/>
      <c r="B196" s="17" t="s">
        <v>14</v>
      </c>
      <c r="C196" s="32">
        <v>1</v>
      </c>
      <c r="D196" s="12">
        <v>2</v>
      </c>
      <c r="E196" s="13">
        <f t="shared" ref="E196" si="238">D196*1000</f>
        <v>2000</v>
      </c>
      <c r="F196" s="13">
        <f>E196*C196</f>
        <v>2000</v>
      </c>
      <c r="G196" s="13">
        <f t="shared" si="229"/>
        <v>24000</v>
      </c>
      <c r="H196" s="34"/>
      <c r="I196" s="32">
        <v>1</v>
      </c>
      <c r="J196" s="12">
        <v>2</v>
      </c>
      <c r="K196" s="13">
        <f t="shared" ref="K196" si="239">J196*1000</f>
        <v>2000</v>
      </c>
      <c r="L196" s="13">
        <f>K196*I196</f>
        <v>2000</v>
      </c>
      <c r="M196" s="13">
        <f t="shared" ref="M196:M222" si="240">L196*12</f>
        <v>24000</v>
      </c>
      <c r="N196" s="34"/>
      <c r="O196" s="37">
        <f t="shared" ref="O196:O217" si="241">I196-C196</f>
        <v>0</v>
      </c>
      <c r="P196" s="37">
        <f t="shared" ref="P196:P217" si="242">L196-F196</f>
        <v>0</v>
      </c>
      <c r="Q196" s="37">
        <f t="shared" ref="Q196:Q217" si="243">M196-G196</f>
        <v>0</v>
      </c>
    </row>
    <row r="197" spans="1:17" x14ac:dyDescent="0.25">
      <c r="A197" s="18"/>
      <c r="B197" s="1" t="s">
        <v>43</v>
      </c>
      <c r="C197" s="26">
        <f>C198+C199+C200+C201</f>
        <v>10</v>
      </c>
      <c r="D197" s="26"/>
      <c r="E197" s="26"/>
      <c r="F197" s="26">
        <f t="shared" ref="F197:G197" si="244">F198+F199+F200+F201</f>
        <v>9450</v>
      </c>
      <c r="G197" s="26">
        <f t="shared" si="244"/>
        <v>113400</v>
      </c>
      <c r="H197" s="34"/>
      <c r="I197" s="26">
        <f>I198+I199+I200+I201</f>
        <v>10</v>
      </c>
      <c r="J197" s="26"/>
      <c r="K197" s="26"/>
      <c r="L197" s="26">
        <f t="shared" ref="L197:M197" si="245">L198+L199+L200+L201</f>
        <v>9450</v>
      </c>
      <c r="M197" s="26">
        <f t="shared" si="245"/>
        <v>113400</v>
      </c>
      <c r="N197" s="34"/>
      <c r="O197" s="37">
        <f t="shared" si="241"/>
        <v>0</v>
      </c>
      <c r="P197" s="37">
        <f t="shared" si="242"/>
        <v>0</v>
      </c>
      <c r="Q197" s="37">
        <f t="shared" si="243"/>
        <v>0</v>
      </c>
    </row>
    <row r="198" spans="1:17" x14ac:dyDescent="0.25">
      <c r="A198" s="15"/>
      <c r="B198" s="11" t="s">
        <v>36</v>
      </c>
      <c r="C198" s="32">
        <v>1</v>
      </c>
      <c r="D198" s="12">
        <v>1.6</v>
      </c>
      <c r="E198" s="13">
        <f t="shared" si="212"/>
        <v>1600</v>
      </c>
      <c r="F198" s="13">
        <f>E198*C198</f>
        <v>1600</v>
      </c>
      <c r="G198" s="13">
        <f t="shared" si="229"/>
        <v>19200</v>
      </c>
      <c r="H198" s="34"/>
      <c r="I198" s="32">
        <v>1</v>
      </c>
      <c r="J198" s="12">
        <v>1.6</v>
      </c>
      <c r="K198" s="13">
        <f t="shared" ref="K198:K242" si="246">J198*1000</f>
        <v>1600</v>
      </c>
      <c r="L198" s="13">
        <f>K198*I198</f>
        <v>1600</v>
      </c>
      <c r="M198" s="13">
        <f t="shared" ref="M198:M224" si="247">L198*12</f>
        <v>19200</v>
      </c>
      <c r="N198" s="34"/>
      <c r="O198" s="37">
        <f t="shared" si="241"/>
        <v>0</v>
      </c>
      <c r="P198" s="37">
        <f t="shared" si="242"/>
        <v>0</v>
      </c>
      <c r="Q198" s="37">
        <f t="shared" si="243"/>
        <v>0</v>
      </c>
    </row>
    <row r="199" spans="1:17" x14ac:dyDescent="0.25">
      <c r="A199" s="15"/>
      <c r="B199" s="11" t="s">
        <v>12</v>
      </c>
      <c r="C199" s="32">
        <v>4</v>
      </c>
      <c r="D199" s="12">
        <v>1</v>
      </c>
      <c r="E199" s="13">
        <f t="shared" si="212"/>
        <v>1000</v>
      </c>
      <c r="F199" s="13">
        <f>E199*C199</f>
        <v>4000</v>
      </c>
      <c r="G199" s="13">
        <f t="shared" si="229"/>
        <v>48000</v>
      </c>
      <c r="H199" s="34"/>
      <c r="I199" s="32">
        <v>4</v>
      </c>
      <c r="J199" s="12">
        <v>1</v>
      </c>
      <c r="K199" s="13">
        <f t="shared" si="246"/>
        <v>1000</v>
      </c>
      <c r="L199" s="13">
        <f>K199*I199</f>
        <v>4000</v>
      </c>
      <c r="M199" s="13">
        <f t="shared" si="247"/>
        <v>48000</v>
      </c>
      <c r="N199" s="34"/>
      <c r="O199" s="37">
        <f t="shared" si="241"/>
        <v>0</v>
      </c>
      <c r="P199" s="37">
        <f t="shared" si="242"/>
        <v>0</v>
      </c>
      <c r="Q199" s="37">
        <f t="shared" si="243"/>
        <v>0</v>
      </c>
    </row>
    <row r="200" spans="1:17" x14ac:dyDescent="0.25">
      <c r="A200" s="15"/>
      <c r="B200" s="11" t="s">
        <v>10</v>
      </c>
      <c r="C200" s="32">
        <v>4</v>
      </c>
      <c r="D200" s="12">
        <v>0.8</v>
      </c>
      <c r="E200" s="13">
        <f t="shared" si="212"/>
        <v>800</v>
      </c>
      <c r="F200" s="13">
        <f>E200*C200</f>
        <v>3200</v>
      </c>
      <c r="G200" s="13">
        <f t="shared" si="229"/>
        <v>38400</v>
      </c>
      <c r="H200" s="34"/>
      <c r="I200" s="32">
        <v>4</v>
      </c>
      <c r="J200" s="12">
        <v>0.8</v>
      </c>
      <c r="K200" s="13">
        <f t="shared" si="246"/>
        <v>800</v>
      </c>
      <c r="L200" s="13">
        <f>K200*I200</f>
        <v>3200</v>
      </c>
      <c r="M200" s="13">
        <f t="shared" si="247"/>
        <v>38400</v>
      </c>
      <c r="N200" s="34"/>
      <c r="O200" s="37">
        <f t="shared" si="241"/>
        <v>0</v>
      </c>
      <c r="P200" s="37">
        <f t="shared" si="242"/>
        <v>0</v>
      </c>
      <c r="Q200" s="37">
        <f t="shared" si="243"/>
        <v>0</v>
      </c>
    </row>
    <row r="201" spans="1:17" x14ac:dyDescent="0.25">
      <c r="A201" s="15"/>
      <c r="B201" s="11" t="s">
        <v>11</v>
      </c>
      <c r="C201" s="32">
        <v>1</v>
      </c>
      <c r="D201" s="12">
        <v>0.65</v>
      </c>
      <c r="E201" s="13">
        <f t="shared" si="212"/>
        <v>650</v>
      </c>
      <c r="F201" s="13">
        <f>E201*C201</f>
        <v>650</v>
      </c>
      <c r="G201" s="13">
        <f t="shared" si="229"/>
        <v>7800</v>
      </c>
      <c r="H201" s="34"/>
      <c r="I201" s="32">
        <v>1</v>
      </c>
      <c r="J201" s="12">
        <v>0.65</v>
      </c>
      <c r="K201" s="13">
        <f t="shared" si="246"/>
        <v>650</v>
      </c>
      <c r="L201" s="13">
        <f>K201*I201</f>
        <v>650</v>
      </c>
      <c r="M201" s="13">
        <f t="shared" si="247"/>
        <v>7800</v>
      </c>
      <c r="N201" s="34"/>
      <c r="O201" s="37">
        <f t="shared" si="241"/>
        <v>0</v>
      </c>
      <c r="P201" s="37">
        <f t="shared" si="242"/>
        <v>0</v>
      </c>
      <c r="Q201" s="37">
        <f t="shared" si="243"/>
        <v>0</v>
      </c>
    </row>
    <row r="202" spans="1:17" ht="25.5" x14ac:dyDescent="0.25">
      <c r="A202" s="18"/>
      <c r="B202" s="1" t="s">
        <v>44</v>
      </c>
      <c r="C202" s="26">
        <f>C203+C204+C205</f>
        <v>4</v>
      </c>
      <c r="D202" s="26"/>
      <c r="E202" s="26"/>
      <c r="F202" s="26">
        <f t="shared" ref="F202:G202" si="248">F203+F204+F205</f>
        <v>3700</v>
      </c>
      <c r="G202" s="26">
        <f t="shared" si="248"/>
        <v>44400</v>
      </c>
      <c r="H202" s="34"/>
      <c r="I202" s="26">
        <f>I203+I204+I205</f>
        <v>4</v>
      </c>
      <c r="J202" s="26"/>
      <c r="K202" s="26"/>
      <c r="L202" s="26">
        <f t="shared" ref="L202:M202" si="249">L203+L204+L205</f>
        <v>3700</v>
      </c>
      <c r="M202" s="26">
        <f t="shared" si="249"/>
        <v>44400</v>
      </c>
      <c r="N202" s="34"/>
      <c r="O202" s="37">
        <f t="shared" si="241"/>
        <v>0</v>
      </c>
      <c r="P202" s="37">
        <f t="shared" si="242"/>
        <v>0</v>
      </c>
      <c r="Q202" s="37">
        <f t="shared" si="243"/>
        <v>0</v>
      </c>
    </row>
    <row r="203" spans="1:17" x14ac:dyDescent="0.25">
      <c r="A203" s="15"/>
      <c r="B203" s="11" t="s">
        <v>36</v>
      </c>
      <c r="C203" s="32">
        <v>1</v>
      </c>
      <c r="D203" s="12">
        <v>1.6</v>
      </c>
      <c r="E203" s="13">
        <f t="shared" si="212"/>
        <v>1600</v>
      </c>
      <c r="F203" s="13">
        <f>E203*C203</f>
        <v>1600</v>
      </c>
      <c r="G203" s="13">
        <f t="shared" si="229"/>
        <v>19200</v>
      </c>
      <c r="H203" s="34"/>
      <c r="I203" s="32">
        <v>1</v>
      </c>
      <c r="J203" s="12">
        <v>1.6</v>
      </c>
      <c r="K203" s="13">
        <f t="shared" ref="K203:K247" si="250">J203*1000</f>
        <v>1600</v>
      </c>
      <c r="L203" s="13">
        <f>K203*I203</f>
        <v>1600</v>
      </c>
      <c r="M203" s="13">
        <f t="shared" ref="M203:M229" si="251">L203*12</f>
        <v>19200</v>
      </c>
      <c r="N203" s="34"/>
      <c r="O203" s="37">
        <f t="shared" si="241"/>
        <v>0</v>
      </c>
      <c r="P203" s="37">
        <f t="shared" si="242"/>
        <v>0</v>
      </c>
      <c r="Q203" s="37">
        <f t="shared" si="243"/>
        <v>0</v>
      </c>
    </row>
    <row r="204" spans="1:17" x14ac:dyDescent="0.25">
      <c r="A204" s="15"/>
      <c r="B204" s="11" t="s">
        <v>10</v>
      </c>
      <c r="C204" s="32">
        <v>1</v>
      </c>
      <c r="D204" s="12">
        <v>0.8</v>
      </c>
      <c r="E204" s="13">
        <f t="shared" si="212"/>
        <v>800</v>
      </c>
      <c r="F204" s="13">
        <f>E204*C204</f>
        <v>800</v>
      </c>
      <c r="G204" s="13">
        <f t="shared" si="229"/>
        <v>9600</v>
      </c>
      <c r="H204" s="34"/>
      <c r="I204" s="32">
        <v>1</v>
      </c>
      <c r="J204" s="12">
        <v>0.8</v>
      </c>
      <c r="K204" s="13">
        <f t="shared" si="250"/>
        <v>800</v>
      </c>
      <c r="L204" s="13">
        <f>K204*I204</f>
        <v>800</v>
      </c>
      <c r="M204" s="13">
        <f t="shared" si="251"/>
        <v>9600</v>
      </c>
      <c r="N204" s="34"/>
      <c r="O204" s="37">
        <f t="shared" si="241"/>
        <v>0</v>
      </c>
      <c r="P204" s="37">
        <f t="shared" si="242"/>
        <v>0</v>
      </c>
      <c r="Q204" s="37">
        <f t="shared" si="243"/>
        <v>0</v>
      </c>
    </row>
    <row r="205" spans="1:17" x14ac:dyDescent="0.25">
      <c r="A205" s="15"/>
      <c r="B205" s="11" t="s">
        <v>11</v>
      </c>
      <c r="C205" s="32">
        <v>2</v>
      </c>
      <c r="D205" s="12">
        <v>0.65</v>
      </c>
      <c r="E205" s="13">
        <f t="shared" si="212"/>
        <v>650</v>
      </c>
      <c r="F205" s="13">
        <f>E205*C205</f>
        <v>1300</v>
      </c>
      <c r="G205" s="13">
        <f t="shared" si="229"/>
        <v>15600</v>
      </c>
      <c r="H205" s="34"/>
      <c r="I205" s="32">
        <v>2</v>
      </c>
      <c r="J205" s="12">
        <v>0.65</v>
      </c>
      <c r="K205" s="13">
        <f t="shared" si="250"/>
        <v>650</v>
      </c>
      <c r="L205" s="13">
        <f>K205*I205</f>
        <v>1300</v>
      </c>
      <c r="M205" s="13">
        <f t="shared" si="251"/>
        <v>15600</v>
      </c>
      <c r="N205" s="34"/>
      <c r="O205" s="37">
        <f t="shared" si="241"/>
        <v>0</v>
      </c>
      <c r="P205" s="37">
        <f t="shared" si="242"/>
        <v>0</v>
      </c>
      <c r="Q205" s="37">
        <f t="shared" si="243"/>
        <v>0</v>
      </c>
    </row>
    <row r="206" spans="1:17" ht="25.5" x14ac:dyDescent="0.25">
      <c r="A206" s="18"/>
      <c r="B206" s="1" t="s">
        <v>45</v>
      </c>
      <c r="C206" s="26">
        <f>C207+C208+C209</f>
        <v>4</v>
      </c>
      <c r="D206" s="26"/>
      <c r="E206" s="26"/>
      <c r="F206" s="26">
        <f t="shared" ref="F206:G206" si="252">F207+F208+F209</f>
        <v>3850</v>
      </c>
      <c r="G206" s="26">
        <f t="shared" si="252"/>
        <v>46200</v>
      </c>
      <c r="H206" s="34"/>
      <c r="I206" s="26">
        <f>I207+I208+I209</f>
        <v>4</v>
      </c>
      <c r="J206" s="26"/>
      <c r="K206" s="26"/>
      <c r="L206" s="26">
        <f t="shared" ref="L206:M206" si="253">L207+L208+L209</f>
        <v>3850</v>
      </c>
      <c r="M206" s="26">
        <f t="shared" si="253"/>
        <v>46200</v>
      </c>
      <c r="N206" s="34"/>
      <c r="O206" s="37">
        <f t="shared" si="241"/>
        <v>0</v>
      </c>
      <c r="P206" s="37">
        <f t="shared" si="242"/>
        <v>0</v>
      </c>
      <c r="Q206" s="37">
        <f t="shared" si="243"/>
        <v>0</v>
      </c>
    </row>
    <row r="207" spans="1:17" x14ac:dyDescent="0.25">
      <c r="A207" s="15"/>
      <c r="B207" s="11" t="s">
        <v>36</v>
      </c>
      <c r="C207" s="32">
        <v>1</v>
      </c>
      <c r="D207" s="12">
        <v>1.6</v>
      </c>
      <c r="E207" s="13">
        <f t="shared" si="212"/>
        <v>1600</v>
      </c>
      <c r="F207" s="13">
        <f>E207*C207</f>
        <v>1600</v>
      </c>
      <c r="G207" s="13">
        <f t="shared" si="229"/>
        <v>19200</v>
      </c>
      <c r="H207" s="34"/>
      <c r="I207" s="32">
        <v>1</v>
      </c>
      <c r="J207" s="12">
        <v>1.6</v>
      </c>
      <c r="K207" s="13">
        <f t="shared" ref="K207:K251" si="254">J207*1000</f>
        <v>1600</v>
      </c>
      <c r="L207" s="13">
        <f>K207*I207</f>
        <v>1600</v>
      </c>
      <c r="M207" s="13">
        <f t="shared" ref="M207:M233" si="255">L207*12</f>
        <v>19200</v>
      </c>
      <c r="N207" s="34"/>
      <c r="O207" s="37">
        <f t="shared" si="241"/>
        <v>0</v>
      </c>
      <c r="P207" s="37">
        <f t="shared" si="242"/>
        <v>0</v>
      </c>
      <c r="Q207" s="37">
        <f t="shared" si="243"/>
        <v>0</v>
      </c>
    </row>
    <row r="208" spans="1:17" x14ac:dyDescent="0.25">
      <c r="A208" s="15"/>
      <c r="B208" s="11" t="s">
        <v>10</v>
      </c>
      <c r="C208" s="32">
        <v>2</v>
      </c>
      <c r="D208" s="12">
        <v>0.8</v>
      </c>
      <c r="E208" s="13">
        <f t="shared" si="212"/>
        <v>800</v>
      </c>
      <c r="F208" s="13">
        <f>E208*C208</f>
        <v>1600</v>
      </c>
      <c r="G208" s="13">
        <f t="shared" si="229"/>
        <v>19200</v>
      </c>
      <c r="H208" s="34"/>
      <c r="I208" s="32">
        <v>2</v>
      </c>
      <c r="J208" s="12">
        <v>0.8</v>
      </c>
      <c r="K208" s="13">
        <f t="shared" si="254"/>
        <v>800</v>
      </c>
      <c r="L208" s="13">
        <f>K208*I208</f>
        <v>1600</v>
      </c>
      <c r="M208" s="13">
        <f t="shared" si="255"/>
        <v>19200</v>
      </c>
      <c r="N208" s="34"/>
      <c r="O208" s="37">
        <f t="shared" si="241"/>
        <v>0</v>
      </c>
      <c r="P208" s="37">
        <f t="shared" si="242"/>
        <v>0</v>
      </c>
      <c r="Q208" s="37">
        <f t="shared" si="243"/>
        <v>0</v>
      </c>
    </row>
    <row r="209" spans="1:17" x14ac:dyDescent="0.25">
      <c r="A209" s="15"/>
      <c r="B209" s="11" t="s">
        <v>11</v>
      </c>
      <c r="C209" s="32">
        <v>1</v>
      </c>
      <c r="D209" s="12">
        <v>0.65</v>
      </c>
      <c r="E209" s="13">
        <f t="shared" si="212"/>
        <v>650</v>
      </c>
      <c r="F209" s="13">
        <f>E209*C209</f>
        <v>650</v>
      </c>
      <c r="G209" s="13">
        <f t="shared" si="229"/>
        <v>7800</v>
      </c>
      <c r="H209" s="34"/>
      <c r="I209" s="32">
        <v>1</v>
      </c>
      <c r="J209" s="12">
        <v>0.65</v>
      </c>
      <c r="K209" s="13">
        <f t="shared" si="254"/>
        <v>650</v>
      </c>
      <c r="L209" s="13">
        <f>K209*I209</f>
        <v>650</v>
      </c>
      <c r="M209" s="13">
        <f t="shared" si="255"/>
        <v>7800</v>
      </c>
      <c r="N209" s="34"/>
      <c r="O209" s="37">
        <f t="shared" si="241"/>
        <v>0</v>
      </c>
      <c r="P209" s="37">
        <f t="shared" si="242"/>
        <v>0</v>
      </c>
      <c r="Q209" s="37">
        <f t="shared" si="243"/>
        <v>0</v>
      </c>
    </row>
    <row r="210" spans="1:17" ht="24.95" customHeight="1" x14ac:dyDescent="0.25">
      <c r="A210" s="18"/>
      <c r="B210" s="1" t="s">
        <v>46</v>
      </c>
      <c r="C210" s="26">
        <f>C211+C212+C213</f>
        <v>3</v>
      </c>
      <c r="D210" s="26"/>
      <c r="E210" s="26"/>
      <c r="F210" s="26">
        <f t="shared" ref="F210:G210" si="256">F211+F212+F213</f>
        <v>3050</v>
      </c>
      <c r="G210" s="26">
        <f t="shared" si="256"/>
        <v>36600</v>
      </c>
      <c r="H210" s="34"/>
      <c r="I210" s="26">
        <f>I211+I212+I213</f>
        <v>3</v>
      </c>
      <c r="J210" s="26"/>
      <c r="K210" s="26"/>
      <c r="L210" s="26">
        <f t="shared" ref="L210:M210" si="257">L211+L212+L213</f>
        <v>3050</v>
      </c>
      <c r="M210" s="26">
        <f t="shared" si="257"/>
        <v>36600</v>
      </c>
      <c r="N210" s="34"/>
      <c r="O210" s="37">
        <f t="shared" si="241"/>
        <v>0</v>
      </c>
      <c r="P210" s="37">
        <f t="shared" si="242"/>
        <v>0</v>
      </c>
      <c r="Q210" s="37">
        <f t="shared" si="243"/>
        <v>0</v>
      </c>
    </row>
    <row r="211" spans="1:17" x14ac:dyDescent="0.25">
      <c r="A211" s="15"/>
      <c r="B211" s="11" t="s">
        <v>36</v>
      </c>
      <c r="C211" s="32">
        <v>1</v>
      </c>
      <c r="D211" s="12">
        <v>1.6</v>
      </c>
      <c r="E211" s="13">
        <f t="shared" si="212"/>
        <v>1600</v>
      </c>
      <c r="F211" s="13">
        <f>E211*C211</f>
        <v>1600</v>
      </c>
      <c r="G211" s="13">
        <f t="shared" si="229"/>
        <v>19200</v>
      </c>
      <c r="H211" s="34"/>
      <c r="I211" s="32">
        <v>1</v>
      </c>
      <c r="J211" s="12">
        <v>1.6</v>
      </c>
      <c r="K211" s="13">
        <f t="shared" ref="K211:K255" si="258">J211*1000</f>
        <v>1600</v>
      </c>
      <c r="L211" s="13">
        <f>K211*I211</f>
        <v>1600</v>
      </c>
      <c r="M211" s="13">
        <f t="shared" ref="M211:M237" si="259">L211*12</f>
        <v>19200</v>
      </c>
      <c r="N211" s="34"/>
      <c r="O211" s="37">
        <f t="shared" si="241"/>
        <v>0</v>
      </c>
      <c r="P211" s="37">
        <f t="shared" si="242"/>
        <v>0</v>
      </c>
      <c r="Q211" s="37">
        <f t="shared" si="243"/>
        <v>0</v>
      </c>
    </row>
    <row r="212" spans="1:17" x14ac:dyDescent="0.25">
      <c r="A212" s="15"/>
      <c r="B212" s="11" t="s">
        <v>10</v>
      </c>
      <c r="C212" s="32">
        <v>1</v>
      </c>
      <c r="D212" s="12">
        <v>0.8</v>
      </c>
      <c r="E212" s="13">
        <f t="shared" si="212"/>
        <v>800</v>
      </c>
      <c r="F212" s="13">
        <f>E212*C212</f>
        <v>800</v>
      </c>
      <c r="G212" s="13">
        <f t="shared" si="229"/>
        <v>9600</v>
      </c>
      <c r="H212" s="34"/>
      <c r="I212" s="32">
        <v>1</v>
      </c>
      <c r="J212" s="12">
        <v>0.8</v>
      </c>
      <c r="K212" s="13">
        <f t="shared" si="258"/>
        <v>800</v>
      </c>
      <c r="L212" s="13">
        <f>K212*I212</f>
        <v>800</v>
      </c>
      <c r="M212" s="13">
        <f t="shared" si="259"/>
        <v>9600</v>
      </c>
      <c r="N212" s="34"/>
      <c r="O212" s="37">
        <f t="shared" si="241"/>
        <v>0</v>
      </c>
      <c r="P212" s="37">
        <f t="shared" si="242"/>
        <v>0</v>
      </c>
      <c r="Q212" s="37">
        <f t="shared" si="243"/>
        <v>0</v>
      </c>
    </row>
    <row r="213" spans="1:17" x14ac:dyDescent="0.25">
      <c r="A213" s="15"/>
      <c r="B213" s="11" t="s">
        <v>11</v>
      </c>
      <c r="C213" s="32">
        <v>1</v>
      </c>
      <c r="D213" s="12">
        <v>0.65</v>
      </c>
      <c r="E213" s="13">
        <f t="shared" si="212"/>
        <v>650</v>
      </c>
      <c r="F213" s="13">
        <f>E213*C213</f>
        <v>650</v>
      </c>
      <c r="G213" s="13">
        <f t="shared" si="229"/>
        <v>7800</v>
      </c>
      <c r="H213" s="34"/>
      <c r="I213" s="32">
        <v>1</v>
      </c>
      <c r="J213" s="12">
        <v>0.65</v>
      </c>
      <c r="K213" s="13">
        <f t="shared" si="258"/>
        <v>650</v>
      </c>
      <c r="L213" s="13">
        <f>K213*I213</f>
        <v>650</v>
      </c>
      <c r="M213" s="13">
        <f t="shared" si="259"/>
        <v>7800</v>
      </c>
      <c r="N213" s="34"/>
      <c r="O213" s="37">
        <f t="shared" si="241"/>
        <v>0</v>
      </c>
      <c r="P213" s="37">
        <f t="shared" si="242"/>
        <v>0</v>
      </c>
      <c r="Q213" s="37">
        <f t="shared" si="243"/>
        <v>0</v>
      </c>
    </row>
    <row r="214" spans="1:17" ht="25.5" x14ac:dyDescent="0.25">
      <c r="A214" s="18"/>
      <c r="B214" s="1" t="s">
        <v>47</v>
      </c>
      <c r="C214" s="26">
        <f>C215+C216+C217</f>
        <v>5</v>
      </c>
      <c r="D214" s="26"/>
      <c r="E214" s="26"/>
      <c r="F214" s="26">
        <f t="shared" ref="F214:G214" si="260">F215+F216+F217</f>
        <v>4900</v>
      </c>
      <c r="G214" s="26">
        <f t="shared" si="260"/>
        <v>58800</v>
      </c>
      <c r="H214" s="34"/>
      <c r="I214" s="26">
        <f>I215+I216+I217</f>
        <v>5</v>
      </c>
      <c r="J214" s="26"/>
      <c r="K214" s="26"/>
      <c r="L214" s="26">
        <f t="shared" ref="L214:M214" si="261">L215+L216+L217</f>
        <v>4900</v>
      </c>
      <c r="M214" s="26">
        <f t="shared" si="261"/>
        <v>58800</v>
      </c>
      <c r="N214" s="34"/>
      <c r="O214" s="37">
        <f t="shared" si="241"/>
        <v>0</v>
      </c>
      <c r="P214" s="37">
        <f t="shared" si="242"/>
        <v>0</v>
      </c>
      <c r="Q214" s="37">
        <f t="shared" si="243"/>
        <v>0</v>
      </c>
    </row>
    <row r="215" spans="1:17" x14ac:dyDescent="0.25">
      <c r="A215" s="15"/>
      <c r="B215" s="11" t="s">
        <v>36</v>
      </c>
      <c r="C215" s="32">
        <v>1</v>
      </c>
      <c r="D215" s="12">
        <v>1.6</v>
      </c>
      <c r="E215" s="13">
        <f t="shared" si="212"/>
        <v>1600</v>
      </c>
      <c r="F215" s="13">
        <f>E215*C215</f>
        <v>1600</v>
      </c>
      <c r="G215" s="13">
        <f t="shared" si="229"/>
        <v>19200</v>
      </c>
      <c r="H215" s="34"/>
      <c r="I215" s="32">
        <v>1</v>
      </c>
      <c r="J215" s="12">
        <v>1.6</v>
      </c>
      <c r="K215" s="13">
        <f t="shared" ref="K215:K259" si="262">J215*1000</f>
        <v>1600</v>
      </c>
      <c r="L215" s="13">
        <f>K215*I215</f>
        <v>1600</v>
      </c>
      <c r="M215" s="13">
        <f t="shared" ref="M215:M241" si="263">L215*12</f>
        <v>19200</v>
      </c>
      <c r="N215" s="34"/>
      <c r="O215" s="37">
        <f t="shared" si="241"/>
        <v>0</v>
      </c>
      <c r="P215" s="37">
        <f t="shared" si="242"/>
        <v>0</v>
      </c>
      <c r="Q215" s="37">
        <f t="shared" si="243"/>
        <v>0</v>
      </c>
    </row>
    <row r="216" spans="1:17" x14ac:dyDescent="0.25">
      <c r="A216" s="15"/>
      <c r="B216" s="11" t="s">
        <v>12</v>
      </c>
      <c r="C216" s="32">
        <v>2</v>
      </c>
      <c r="D216" s="12">
        <v>1</v>
      </c>
      <c r="E216" s="13">
        <f t="shared" si="212"/>
        <v>1000</v>
      </c>
      <c r="F216" s="13">
        <f>E216*C216</f>
        <v>2000</v>
      </c>
      <c r="G216" s="13">
        <f t="shared" si="229"/>
        <v>24000</v>
      </c>
      <c r="H216" s="34"/>
      <c r="I216" s="32">
        <v>2</v>
      </c>
      <c r="J216" s="12">
        <v>1</v>
      </c>
      <c r="K216" s="13">
        <f t="shared" si="262"/>
        <v>1000</v>
      </c>
      <c r="L216" s="13">
        <f>K216*I216</f>
        <v>2000</v>
      </c>
      <c r="M216" s="13">
        <f t="shared" si="263"/>
        <v>24000</v>
      </c>
      <c r="N216" s="34"/>
      <c r="O216" s="37">
        <f t="shared" si="241"/>
        <v>0</v>
      </c>
      <c r="P216" s="37">
        <f t="shared" si="242"/>
        <v>0</v>
      </c>
      <c r="Q216" s="37">
        <f t="shared" si="243"/>
        <v>0</v>
      </c>
    </row>
    <row r="217" spans="1:17" x14ac:dyDescent="0.25">
      <c r="A217" s="15"/>
      <c r="B217" s="11" t="s">
        <v>11</v>
      </c>
      <c r="C217" s="32">
        <v>2</v>
      </c>
      <c r="D217" s="12">
        <v>0.65</v>
      </c>
      <c r="E217" s="13">
        <f t="shared" si="212"/>
        <v>650</v>
      </c>
      <c r="F217" s="13">
        <f>E217*C217</f>
        <v>1300</v>
      </c>
      <c r="G217" s="13">
        <f t="shared" si="229"/>
        <v>15600</v>
      </c>
      <c r="H217" s="34"/>
      <c r="I217" s="32">
        <v>2</v>
      </c>
      <c r="J217" s="12">
        <v>0.65</v>
      </c>
      <c r="K217" s="13">
        <f t="shared" si="262"/>
        <v>650</v>
      </c>
      <c r="L217" s="13">
        <f>K217*I217</f>
        <v>1300</v>
      </c>
      <c r="M217" s="13">
        <f t="shared" si="263"/>
        <v>15600</v>
      </c>
      <c r="N217" s="34"/>
      <c r="O217" s="37">
        <f t="shared" si="241"/>
        <v>0</v>
      </c>
      <c r="P217" s="37">
        <f t="shared" si="242"/>
        <v>0</v>
      </c>
      <c r="Q217" s="37">
        <f t="shared" si="243"/>
        <v>0</v>
      </c>
    </row>
    <row r="218" spans="1:17" x14ac:dyDescent="0.25">
      <c r="H218" s="30"/>
      <c r="N218" s="30"/>
    </row>
    <row r="219" spans="1:17" x14ac:dyDescent="0.25">
      <c r="H219" s="30"/>
      <c r="N219" s="30"/>
    </row>
    <row r="220" spans="1:17" x14ac:dyDescent="0.25">
      <c r="H220" s="30"/>
      <c r="N220" s="30"/>
    </row>
    <row r="221" spans="1:17" x14ac:dyDescent="0.25">
      <c r="H221" s="30"/>
      <c r="N221" s="30"/>
    </row>
    <row r="222" spans="1:17" x14ac:dyDescent="0.25">
      <c r="H222" s="30"/>
      <c r="N222" s="30"/>
    </row>
    <row r="223" spans="1:17" x14ac:dyDescent="0.25">
      <c r="H223" s="30"/>
      <c r="N223" s="30"/>
    </row>
    <row r="224" spans="1:17" x14ac:dyDescent="0.25">
      <c r="H224" s="30"/>
      <c r="N224" s="30"/>
    </row>
    <row r="225" spans="8:14" x14ac:dyDescent="0.25">
      <c r="H225" s="30"/>
      <c r="N225" s="30"/>
    </row>
    <row r="226" spans="8:14" x14ac:dyDescent="0.25">
      <c r="H226" s="30"/>
      <c r="N226" s="30"/>
    </row>
    <row r="227" spans="8:14" x14ac:dyDescent="0.25">
      <c r="H227" s="30"/>
      <c r="N227" s="30"/>
    </row>
    <row r="228" spans="8:14" x14ac:dyDescent="0.25">
      <c r="H228" s="30"/>
      <c r="N228" s="30"/>
    </row>
    <row r="229" spans="8:14" x14ac:dyDescent="0.25">
      <c r="H229" s="30"/>
      <c r="N229" s="30"/>
    </row>
    <row r="230" spans="8:14" x14ac:dyDescent="0.25">
      <c r="H230" s="30"/>
      <c r="N230" s="30"/>
    </row>
    <row r="231" spans="8:14" x14ac:dyDescent="0.25">
      <c r="H231" s="30"/>
      <c r="N231" s="30"/>
    </row>
    <row r="232" spans="8:14" x14ac:dyDescent="0.25">
      <c r="H232" s="30"/>
      <c r="N232" s="30"/>
    </row>
    <row r="233" spans="8:14" x14ac:dyDescent="0.25">
      <c r="H233" s="30"/>
      <c r="N233" s="30"/>
    </row>
    <row r="234" spans="8:14" x14ac:dyDescent="0.25">
      <c r="H234" s="30"/>
      <c r="N234" s="30"/>
    </row>
    <row r="235" spans="8:14" x14ac:dyDescent="0.25">
      <c r="H235" s="30"/>
      <c r="N235" s="30"/>
    </row>
    <row r="236" spans="8:14" x14ac:dyDescent="0.25">
      <c r="H236" s="30"/>
      <c r="N236" s="30"/>
    </row>
    <row r="237" spans="8:14" x14ac:dyDescent="0.25">
      <c r="H237" s="30"/>
      <c r="N237" s="30"/>
    </row>
    <row r="238" spans="8:14" x14ac:dyDescent="0.25">
      <c r="H238" s="30"/>
      <c r="N238" s="30"/>
    </row>
    <row r="239" spans="8:14" x14ac:dyDescent="0.25">
      <c r="H239" s="30"/>
      <c r="N239" s="30"/>
    </row>
    <row r="240" spans="8:14" x14ac:dyDescent="0.25">
      <c r="H240" s="30"/>
      <c r="N240" s="30"/>
    </row>
    <row r="241" spans="8:14" x14ac:dyDescent="0.25">
      <c r="H241" s="30"/>
      <c r="N241" s="30"/>
    </row>
    <row r="242" spans="8:14" x14ac:dyDescent="0.25">
      <c r="H242" s="30"/>
      <c r="N242" s="30"/>
    </row>
    <row r="243" spans="8:14" x14ac:dyDescent="0.25">
      <c r="H243" s="30"/>
      <c r="N243" s="30"/>
    </row>
    <row r="244" spans="8:14" x14ac:dyDescent="0.25">
      <c r="H244" s="30"/>
      <c r="N244" s="30"/>
    </row>
    <row r="245" spans="8:14" x14ac:dyDescent="0.25">
      <c r="H245" s="30"/>
      <c r="N245" s="30"/>
    </row>
    <row r="246" spans="8:14" x14ac:dyDescent="0.25">
      <c r="H246" s="30"/>
      <c r="N246" s="30"/>
    </row>
    <row r="247" spans="8:14" x14ac:dyDescent="0.25">
      <c r="H247" s="30"/>
      <c r="N247" s="30"/>
    </row>
    <row r="248" spans="8:14" x14ac:dyDescent="0.25">
      <c r="H248" s="30"/>
      <c r="N248" s="30"/>
    </row>
    <row r="249" spans="8:14" x14ac:dyDescent="0.25">
      <c r="H249" s="30"/>
      <c r="N249" s="30"/>
    </row>
    <row r="250" spans="8:14" x14ac:dyDescent="0.25">
      <c r="H250" s="30"/>
      <c r="N250" s="30"/>
    </row>
    <row r="251" spans="8:14" x14ac:dyDescent="0.25">
      <c r="H251" s="30"/>
      <c r="N251" s="30"/>
    </row>
    <row r="252" spans="8:14" x14ac:dyDescent="0.25">
      <c r="H252" s="30"/>
      <c r="N252" s="30"/>
    </row>
    <row r="253" spans="8:14" x14ac:dyDescent="0.25">
      <c r="H253" s="31"/>
      <c r="N253" s="31"/>
    </row>
  </sheetData>
  <autoFilter ref="A2:H217"/>
  <mergeCells count="5">
    <mergeCell ref="O1:Q1"/>
    <mergeCell ref="C1:H1"/>
    <mergeCell ref="H4:H217"/>
    <mergeCell ref="N4:N217"/>
    <mergeCell ref="I1:N1"/>
  </mergeCells>
  <printOptions horizontalCentered="1"/>
  <pageMargins left="0" right="0" top="0.25" bottom="0.25" header="0.3" footer="0.3"/>
  <pageSetup paperSize="9" scale="55" fitToHeight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საშტატო</vt:lpstr>
      <vt:lpstr>საშტატო!Print_Area</vt:lpstr>
      <vt:lpstr>საშტატო!Print_Titles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2020-04-06T09:57:01Z</dcterms:modified>
</cp:coreProperties>
</file>